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sh studies\"/>
    </mc:Choice>
  </mc:AlternateContent>
  <xr:revisionPtr revIDLastSave="0" documentId="13_ncr:1_{D65E7E90-B5FC-44AA-B7F1-16D1996865FD}" xr6:coauthVersionLast="47" xr6:coauthVersionMax="47" xr10:uidLastSave="{00000000-0000-0000-0000-000000000000}"/>
  <bookViews>
    <workbookView xWindow="14892" yWindow="8700" windowWidth="18852" windowHeight="11292" xr2:uid="{873362E3-4C8E-424C-AC23-417EC9209E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A6" i="1" l="1"/>
  <c r="J6" i="1" s="1"/>
  <c r="N14" i="1"/>
  <c r="I15" i="1"/>
  <c r="I14" i="1"/>
  <c r="I13" i="1"/>
  <c r="I12" i="1"/>
  <c r="I18" i="1" s="1"/>
  <c r="I11" i="1"/>
  <c r="I10" i="1"/>
  <c r="I9" i="1"/>
  <c r="I8" i="1"/>
  <c r="I7" i="1"/>
  <c r="I6" i="1"/>
  <c r="H14" i="1"/>
  <c r="H23" i="1" s="1"/>
  <c r="H32" i="1" s="1"/>
  <c r="H41" i="1" s="1"/>
  <c r="H50" i="1" s="1"/>
  <c r="H13" i="1"/>
  <c r="H22" i="1" s="1"/>
  <c r="H31" i="1" s="1"/>
  <c r="H40" i="1" s="1"/>
  <c r="H49" i="1" s="1"/>
  <c r="H58" i="1" s="1"/>
  <c r="H12" i="1"/>
  <c r="H21" i="1" s="1"/>
  <c r="H30" i="1" s="1"/>
  <c r="H39" i="1" s="1"/>
  <c r="H48" i="1" s="1"/>
  <c r="H57" i="1" s="1"/>
  <c r="H11" i="1"/>
  <c r="H20" i="1" s="1"/>
  <c r="H10" i="1"/>
  <c r="H9" i="1"/>
  <c r="H18" i="1" s="1"/>
  <c r="H8" i="1"/>
  <c r="H17" i="1" s="1"/>
  <c r="H7" i="1"/>
  <c r="H16" i="1" s="1"/>
  <c r="H6" i="1"/>
  <c r="O3" i="1"/>
  <c r="N13" i="1"/>
  <c r="N12" i="1"/>
  <c r="N18" i="1" s="1"/>
  <c r="N11" i="1"/>
  <c r="N10" i="1"/>
  <c r="N9" i="1"/>
  <c r="N8" i="1"/>
  <c r="N7" i="1"/>
  <c r="N6" i="1"/>
  <c r="M10" i="1"/>
  <c r="M9" i="1"/>
  <c r="M8" i="1"/>
  <c r="M7" i="1"/>
  <c r="M12" i="1" s="1"/>
  <c r="M6" i="1"/>
  <c r="F9" i="1"/>
  <c r="F13" i="1" s="1"/>
  <c r="F17" i="1" s="1"/>
  <c r="F21" i="1" s="1"/>
  <c r="F25" i="1" s="1"/>
  <c r="F29" i="1" s="1"/>
  <c r="F33" i="1" s="1"/>
  <c r="F37" i="1" s="1"/>
  <c r="F41" i="1" s="1"/>
  <c r="F45" i="1" s="1"/>
  <c r="F49" i="1" s="1"/>
  <c r="F53" i="1" s="1"/>
  <c r="F57" i="1" s="1"/>
  <c r="F8" i="1"/>
  <c r="F12" i="1" s="1"/>
  <c r="F16" i="1" s="1"/>
  <c r="F20" i="1" s="1"/>
  <c r="F24" i="1" s="1"/>
  <c r="F28" i="1" s="1"/>
  <c r="F32" i="1" s="1"/>
  <c r="F36" i="1" s="1"/>
  <c r="F40" i="1" s="1"/>
  <c r="F44" i="1" s="1"/>
  <c r="F48" i="1" s="1"/>
  <c r="F52" i="1" s="1"/>
  <c r="F56" i="1" s="1"/>
  <c r="F7" i="1"/>
  <c r="F11" i="1" s="1"/>
  <c r="F15" i="1" s="1"/>
  <c r="F19" i="1" s="1"/>
  <c r="F23" i="1" s="1"/>
  <c r="F27" i="1" s="1"/>
  <c r="F31" i="1" s="1"/>
  <c r="F35" i="1" s="1"/>
  <c r="F39" i="1" s="1"/>
  <c r="F43" i="1" s="1"/>
  <c r="F47" i="1" s="1"/>
  <c r="F51" i="1" s="1"/>
  <c r="F55" i="1" s="1"/>
  <c r="F6" i="1"/>
  <c r="D3" i="1"/>
  <c r="E3" i="1" s="1"/>
  <c r="G3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N17" i="1"/>
  <c r="N16" i="1"/>
  <c r="N23" i="1"/>
  <c r="N30" i="1" s="1"/>
  <c r="N37" i="1" s="1"/>
  <c r="N44" i="1" s="1"/>
  <c r="N51" i="1" s="1"/>
  <c r="N58" i="1" s="1"/>
  <c r="N19" i="1"/>
  <c r="N15" i="1"/>
  <c r="N21" i="1"/>
  <c r="N20" i="1"/>
  <c r="N22" i="1"/>
  <c r="J7" i="1"/>
  <c r="J10" i="1"/>
  <c r="J13" i="1"/>
  <c r="K10" i="1"/>
  <c r="J8" i="1"/>
  <c r="J12" i="1"/>
  <c r="J9" i="1"/>
  <c r="I25" i="1"/>
  <c r="I32" i="1" s="1"/>
  <c r="I39" i="1" s="1"/>
  <c r="I46" i="1" s="1"/>
  <c r="I53" i="1" s="1"/>
  <c r="I17" i="1"/>
  <c r="K17" i="1" s="1"/>
  <c r="I23" i="1"/>
  <c r="I21" i="1"/>
  <c r="K21" i="1" s="1"/>
  <c r="I19" i="1"/>
  <c r="I24" i="1"/>
  <c r="I31" i="1" s="1"/>
  <c r="I20" i="1"/>
  <c r="K20" i="1" s="1"/>
  <c r="I16" i="1"/>
  <c r="K16" i="1" s="1"/>
  <c r="I22" i="1"/>
  <c r="J23" i="1"/>
  <c r="H25" i="1"/>
  <c r="H34" i="1" s="1"/>
  <c r="H43" i="1" s="1"/>
  <c r="H52" i="1" s="1"/>
  <c r="H29" i="1"/>
  <c r="H38" i="1" s="1"/>
  <c r="H47" i="1" s="1"/>
  <c r="H56" i="1" s="1"/>
  <c r="J24" i="1"/>
  <c r="H26" i="1"/>
  <c r="H35" i="1" s="1"/>
  <c r="H44" i="1" s="1"/>
  <c r="H53" i="1" s="1"/>
  <c r="K18" i="1"/>
  <c r="J25" i="1"/>
  <c r="H27" i="1"/>
  <c r="H36" i="1" s="1"/>
  <c r="H45" i="1" s="1"/>
  <c r="H54" i="1" s="1"/>
  <c r="H19" i="1"/>
  <c r="H15" i="1"/>
  <c r="J14" i="1"/>
  <c r="J29" i="1"/>
  <c r="J21" i="1"/>
  <c r="J17" i="1"/>
  <c r="K13" i="1"/>
  <c r="K9" i="1"/>
  <c r="J15" i="1"/>
  <c r="J28" i="1"/>
  <c r="J20" i="1"/>
  <c r="K12" i="1"/>
  <c r="K8" i="1"/>
  <c r="L8" i="1" s="1"/>
  <c r="O8" i="1" s="1"/>
  <c r="J16" i="1"/>
  <c r="J27" i="1"/>
  <c r="J19" i="1"/>
  <c r="K6" i="1"/>
  <c r="L6" i="1" s="1"/>
  <c r="O6" i="1" s="1"/>
  <c r="K11" i="1"/>
  <c r="K7" i="1"/>
  <c r="J26" i="1"/>
  <c r="J22" i="1"/>
  <c r="J18" i="1"/>
  <c r="K14" i="1"/>
  <c r="M11" i="1"/>
  <c r="M15" i="1"/>
  <c r="M19" i="1" s="1"/>
  <c r="M23" i="1" s="1"/>
  <c r="M27" i="1" s="1"/>
  <c r="M31" i="1" s="1"/>
  <c r="M35" i="1" s="1"/>
  <c r="M39" i="1" s="1"/>
  <c r="M43" i="1" s="1"/>
  <c r="M47" i="1" s="1"/>
  <c r="M51" i="1" s="1"/>
  <c r="M55" i="1" s="1"/>
  <c r="M16" i="1"/>
  <c r="M20" i="1" s="1"/>
  <c r="M24" i="1" s="1"/>
  <c r="M28" i="1" s="1"/>
  <c r="M32" i="1" s="1"/>
  <c r="M36" i="1" s="1"/>
  <c r="M40" i="1" s="1"/>
  <c r="M44" i="1" s="1"/>
  <c r="M48" i="1" s="1"/>
  <c r="M52" i="1" s="1"/>
  <c r="M56" i="1" s="1"/>
  <c r="M17" i="1"/>
  <c r="M21" i="1" s="1"/>
  <c r="M25" i="1" s="1"/>
  <c r="M29" i="1" s="1"/>
  <c r="M33" i="1" s="1"/>
  <c r="M37" i="1" s="1"/>
  <c r="M41" i="1" s="1"/>
  <c r="M45" i="1" s="1"/>
  <c r="M49" i="1" s="1"/>
  <c r="M53" i="1" s="1"/>
  <c r="M57" i="1" s="1"/>
  <c r="M18" i="1"/>
  <c r="M22" i="1" s="1"/>
  <c r="M26" i="1" s="1"/>
  <c r="M30" i="1" s="1"/>
  <c r="M34" i="1" s="1"/>
  <c r="M38" i="1" s="1"/>
  <c r="M42" i="1" s="1"/>
  <c r="M46" i="1" s="1"/>
  <c r="M50" i="1" s="1"/>
  <c r="M54" i="1" s="1"/>
  <c r="M58" i="1" s="1"/>
  <c r="M14" i="1"/>
  <c r="M13" i="1"/>
  <c r="F10" i="1"/>
  <c r="F14" i="1" s="1"/>
  <c r="F18" i="1" s="1"/>
  <c r="F22" i="1" s="1"/>
  <c r="F26" i="1" s="1"/>
  <c r="F30" i="1" s="1"/>
  <c r="F34" i="1" s="1"/>
  <c r="F38" i="1" s="1"/>
  <c r="F42" i="1" s="1"/>
  <c r="F46" i="1" s="1"/>
  <c r="F50" i="1" s="1"/>
  <c r="F54" i="1" s="1"/>
  <c r="F58" i="1" s="1"/>
  <c r="B6" i="1"/>
  <c r="C6" i="1" s="1"/>
  <c r="J11" i="1" l="1"/>
  <c r="L11" i="1" s="1"/>
  <c r="O11" i="1" s="1"/>
  <c r="A31" i="1"/>
  <c r="J30" i="1"/>
  <c r="K23" i="1"/>
  <c r="L23" i="1" s="1"/>
  <c r="O23" i="1" s="1"/>
  <c r="I30" i="1"/>
  <c r="I38" i="1"/>
  <c r="I45" i="1" s="1"/>
  <c r="I52" i="1" s="1"/>
  <c r="K31" i="1"/>
  <c r="L7" i="1"/>
  <c r="O7" i="1" s="1"/>
  <c r="C7" i="1"/>
  <c r="N24" i="1"/>
  <c r="N31" i="1" s="1"/>
  <c r="N38" i="1" s="1"/>
  <c r="N45" i="1" s="1"/>
  <c r="N52" i="1" s="1"/>
  <c r="N25" i="1"/>
  <c r="N32" i="1" s="1"/>
  <c r="N39" i="1" s="1"/>
  <c r="N46" i="1" s="1"/>
  <c r="N53" i="1" s="1"/>
  <c r="N26" i="1"/>
  <c r="N33" i="1" s="1"/>
  <c r="N40" i="1" s="1"/>
  <c r="N47" i="1" s="1"/>
  <c r="N54" i="1" s="1"/>
  <c r="L10" i="1"/>
  <c r="O10" i="1" s="1"/>
  <c r="L9" i="1"/>
  <c r="O9" i="1" s="1"/>
  <c r="L13" i="1"/>
  <c r="O13" i="1" s="1"/>
  <c r="L12" i="1"/>
  <c r="O12" i="1" s="1"/>
  <c r="K25" i="1"/>
  <c r="L25" i="1" s="1"/>
  <c r="L18" i="1"/>
  <c r="O18" i="1" s="1"/>
  <c r="L20" i="1"/>
  <c r="O20" i="1" s="1"/>
  <c r="L16" i="1"/>
  <c r="O16" i="1" s="1"/>
  <c r="I26" i="1"/>
  <c r="I27" i="1"/>
  <c r="I28" i="1"/>
  <c r="I35" i="1" s="1"/>
  <c r="I42" i="1" s="1"/>
  <c r="I49" i="1" s="1"/>
  <c r="I56" i="1" s="1"/>
  <c r="I29" i="1"/>
  <c r="L17" i="1"/>
  <c r="O17" i="1" s="1"/>
  <c r="K22" i="1"/>
  <c r="L22" i="1" s="1"/>
  <c r="O22" i="1" s="1"/>
  <c r="L21" i="1"/>
  <c r="O21" i="1" s="1"/>
  <c r="H28" i="1"/>
  <c r="H37" i="1" s="1"/>
  <c r="H46" i="1" s="1"/>
  <c r="H55" i="1" s="1"/>
  <c r="K19" i="1"/>
  <c r="L19" i="1" s="1"/>
  <c r="O19" i="1" s="1"/>
  <c r="H24" i="1"/>
  <c r="K15" i="1"/>
  <c r="L15" i="1" s="1"/>
  <c r="O15" i="1" s="1"/>
  <c r="L14" i="1"/>
  <c r="O14" i="1" s="1"/>
  <c r="N27" i="1"/>
  <c r="N34" i="1" s="1"/>
  <c r="N41" i="1" s="1"/>
  <c r="N48" i="1" s="1"/>
  <c r="N55" i="1" s="1"/>
  <c r="N28" i="1"/>
  <c r="N35" i="1" s="1"/>
  <c r="N42" i="1" s="1"/>
  <c r="N49" i="1" s="1"/>
  <c r="N56" i="1" s="1"/>
  <c r="N29" i="1"/>
  <c r="N36" i="1" s="1"/>
  <c r="N43" i="1" s="1"/>
  <c r="N50" i="1" s="1"/>
  <c r="N57" i="1" s="1"/>
  <c r="K24" i="1" l="1"/>
  <c r="L24" i="1" s="1"/>
  <c r="H33" i="1"/>
  <c r="H42" i="1" s="1"/>
  <c r="H51" i="1" s="1"/>
  <c r="J31" i="1"/>
  <c r="L31" i="1" s="1"/>
  <c r="O31" i="1" s="1"/>
  <c r="A32" i="1"/>
  <c r="K29" i="1"/>
  <c r="L29" i="1" s="1"/>
  <c r="O29" i="1" s="1"/>
  <c r="I36" i="1"/>
  <c r="I43" i="1" s="1"/>
  <c r="I50" i="1" s="1"/>
  <c r="I57" i="1" s="1"/>
  <c r="K27" i="1"/>
  <c r="L27" i="1" s="1"/>
  <c r="O27" i="1" s="1"/>
  <c r="I34" i="1"/>
  <c r="I41" i="1" s="1"/>
  <c r="I48" i="1" s="1"/>
  <c r="I55" i="1" s="1"/>
  <c r="I37" i="1"/>
  <c r="I44" i="1" s="1"/>
  <c r="I51" i="1" s="1"/>
  <c r="I58" i="1" s="1"/>
  <c r="K30" i="1"/>
  <c r="L30" i="1" s="1"/>
  <c r="O30" i="1" s="1"/>
  <c r="K26" i="1"/>
  <c r="L26" i="1" s="1"/>
  <c r="O26" i="1" s="1"/>
  <c r="I33" i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O24" i="1"/>
  <c r="O25" i="1"/>
  <c r="K28" i="1"/>
  <c r="L28" i="1" s="1"/>
  <c r="O28" i="1" s="1"/>
  <c r="J32" i="1" l="1"/>
  <c r="A33" i="1"/>
  <c r="K32" i="1"/>
  <c r="I40" i="1"/>
  <c r="I47" i="1" s="1"/>
  <c r="I54" i="1" s="1"/>
  <c r="C27" i="1"/>
  <c r="C28" i="1" s="1"/>
  <c r="C29" i="1" s="1"/>
  <c r="C30" i="1" s="1"/>
  <c r="C31" i="1" s="1"/>
  <c r="C32" i="1" s="1"/>
  <c r="A34" i="1" l="1"/>
  <c r="J33" i="1"/>
  <c r="K33" i="1"/>
  <c r="L33" i="1" s="1"/>
  <c r="O33" i="1" s="1"/>
  <c r="L32" i="1"/>
  <c r="O32" i="1" s="1"/>
  <c r="C33" i="1" s="1"/>
  <c r="C34" i="1" l="1"/>
  <c r="A35" i="1"/>
  <c r="J34" i="1"/>
  <c r="K34" i="1"/>
  <c r="L34" i="1" s="1"/>
  <c r="O34" i="1" s="1"/>
  <c r="C35" i="1" l="1"/>
  <c r="A36" i="1"/>
  <c r="J35" i="1"/>
  <c r="K35" i="1"/>
  <c r="L35" i="1" l="1"/>
  <c r="O35" i="1" s="1"/>
  <c r="C36" i="1" s="1"/>
  <c r="A37" i="1"/>
  <c r="J36" i="1"/>
  <c r="K36" i="1"/>
  <c r="L36" i="1" l="1"/>
  <c r="O36" i="1" s="1"/>
  <c r="A38" i="1"/>
  <c r="J37" i="1"/>
  <c r="K37" i="1"/>
  <c r="C37" i="1"/>
  <c r="L37" i="1" l="1"/>
  <c r="O37" i="1" s="1"/>
  <c r="A39" i="1"/>
  <c r="J38" i="1"/>
  <c r="K38" i="1"/>
  <c r="C38" i="1"/>
  <c r="L38" i="1" l="1"/>
  <c r="O38" i="1" s="1"/>
  <c r="C39" i="1" s="1"/>
  <c r="J39" i="1"/>
  <c r="A40" i="1"/>
  <c r="K39" i="1"/>
  <c r="A41" i="1" l="1"/>
  <c r="K40" i="1"/>
  <c r="J40" i="1"/>
  <c r="L40" i="1" s="1"/>
  <c r="O40" i="1" s="1"/>
  <c r="L39" i="1"/>
  <c r="O39" i="1" s="1"/>
  <c r="C40" i="1" s="1"/>
  <c r="C41" i="1" l="1"/>
  <c r="K41" i="1"/>
  <c r="A42" i="1"/>
  <c r="J41" i="1"/>
  <c r="L41" i="1" s="1"/>
  <c r="O41" i="1" s="1"/>
  <c r="C42" i="1" l="1"/>
  <c r="J42" i="1"/>
  <c r="A43" i="1"/>
  <c r="K42" i="1"/>
  <c r="K43" i="1" l="1"/>
  <c r="A44" i="1"/>
  <c r="J43" i="1"/>
  <c r="L43" i="1" s="1"/>
  <c r="O43" i="1" s="1"/>
  <c r="L42" i="1"/>
  <c r="O42" i="1" s="1"/>
  <c r="C43" i="1" s="1"/>
  <c r="C44" i="1" s="1"/>
  <c r="K44" i="1" l="1"/>
  <c r="A45" i="1"/>
  <c r="J44" i="1"/>
  <c r="L44" i="1" s="1"/>
  <c r="O44" i="1" s="1"/>
  <c r="C45" i="1" s="1"/>
  <c r="A46" i="1" l="1"/>
  <c r="J45" i="1"/>
  <c r="K45" i="1"/>
  <c r="L45" i="1" l="1"/>
  <c r="O45" i="1" s="1"/>
  <c r="C46" i="1" s="1"/>
  <c r="A47" i="1"/>
  <c r="J46" i="1"/>
  <c r="K46" i="1"/>
  <c r="L46" i="1" l="1"/>
  <c r="O46" i="1" s="1"/>
  <c r="C47" i="1" s="1"/>
  <c r="J47" i="1"/>
  <c r="K47" i="1"/>
  <c r="A48" i="1"/>
  <c r="K48" i="1" l="1"/>
  <c r="A49" i="1"/>
  <c r="J48" i="1"/>
  <c r="L48" i="1" s="1"/>
  <c r="O48" i="1" s="1"/>
  <c r="L47" i="1"/>
  <c r="O47" i="1" s="1"/>
  <c r="C48" i="1" s="1"/>
  <c r="C49" i="1" l="1"/>
  <c r="A50" i="1"/>
  <c r="J49" i="1"/>
  <c r="K49" i="1"/>
  <c r="L49" i="1" l="1"/>
  <c r="O49" i="1" s="1"/>
  <c r="C50" i="1" s="1"/>
  <c r="K50" i="1"/>
  <c r="J50" i="1"/>
  <c r="A51" i="1"/>
  <c r="L50" i="1" l="1"/>
  <c r="O50" i="1" s="1"/>
  <c r="K51" i="1"/>
  <c r="A52" i="1"/>
  <c r="J51" i="1"/>
  <c r="C51" i="1"/>
  <c r="L51" i="1" l="1"/>
  <c r="O51" i="1" s="1"/>
  <c r="C52" i="1"/>
  <c r="K52" i="1"/>
  <c r="A53" i="1"/>
  <c r="J52" i="1"/>
  <c r="L52" i="1" l="1"/>
  <c r="O52" i="1" s="1"/>
  <c r="A54" i="1"/>
  <c r="J53" i="1"/>
  <c r="K53" i="1"/>
  <c r="C53" i="1"/>
  <c r="L53" i="1" l="1"/>
  <c r="O53" i="1" s="1"/>
  <c r="C54" i="1" s="1"/>
  <c r="A55" i="1"/>
  <c r="K54" i="1"/>
  <c r="J54" i="1"/>
  <c r="J55" i="1" l="1"/>
  <c r="K55" i="1"/>
  <c r="A56" i="1"/>
  <c r="A57" i="1" s="1"/>
  <c r="L54" i="1"/>
  <c r="O54" i="1" s="1"/>
  <c r="C55" i="1" s="1"/>
  <c r="A58" i="1" l="1"/>
  <c r="J57" i="1"/>
  <c r="K57" i="1"/>
  <c r="L57" i="1" s="1"/>
  <c r="O57" i="1" s="1"/>
  <c r="L55" i="1"/>
  <c r="O55" i="1" s="1"/>
  <c r="C56" i="1" s="1"/>
  <c r="K56" i="1"/>
  <c r="J56" i="1"/>
  <c r="J58" i="1" l="1"/>
  <c r="K58" i="1"/>
  <c r="L58" i="1" s="1"/>
  <c r="O58" i="1" s="1"/>
  <c r="L56" i="1"/>
  <c r="O56" i="1" s="1"/>
  <c r="C57" i="1" s="1"/>
  <c r="C58" i="1" s="1"/>
</calcChain>
</file>

<file path=xl/sharedStrings.xml><?xml version="1.0" encoding="utf-8"?>
<sst xmlns="http://schemas.openxmlformats.org/spreadsheetml/2006/main" count="94" uniqueCount="91">
  <si>
    <t>"Default = 1"</t>
  </si>
  <si>
    <t>"C3 times B3"</t>
  </si>
  <si>
    <t>"D3 times A3"</t>
  </si>
  <si>
    <t>"E3/F3"</t>
  </si>
  <si>
    <t>"Less than A3"</t>
  </si>
  <si>
    <t>"Time Units"</t>
  </si>
  <si>
    <t>"Space Units"</t>
  </si>
  <si>
    <t>"Default = 10"</t>
  </si>
  <si>
    <t>DATE Time</t>
  </si>
  <si>
    <t>"=E3"</t>
  </si>
  <si>
    <t>Initial Population</t>
  </si>
  <si>
    <r>
      <t>"A(t) =
A</t>
    </r>
    <r>
      <rPr>
        <sz val="10"/>
        <color theme="1"/>
        <rFont val="Calibri"/>
        <family val="2"/>
        <scheme val="minor"/>
      </rPr>
      <t>(t-1)</t>
    </r>
    <r>
      <rPr>
        <sz val="11"/>
        <color theme="1"/>
        <rFont val="Calibri"/>
        <family val="2"/>
        <scheme val="minor"/>
      </rPr>
      <t xml:space="preserve"> + 1"</t>
    </r>
  </si>
  <si>
    <t>Prey Spatial Density:
(Ps)
Total Prey Population
Divided by 
Prey Volume</t>
  </si>
  <si>
    <t>Predator 
Population Density:
(Sd)
Enter number 
per Unit Space</t>
  </si>
  <si>
    <t>Space Domain:
(SS)
Enter number 
of Units</t>
  </si>
  <si>
    <t>"Td+ Tr must be less than A3"</t>
  </si>
  <si>
    <t xml:space="preserve"> </t>
  </si>
  <si>
    <t>"Rs equals 0 or 1"</t>
  </si>
  <si>
    <t>"Re equals 0 or 1"</t>
  </si>
  <si>
    <t>Duration of 
Restricted 
Dispursement 
(Tr)
Enter value for TT if not restricted</t>
  </si>
  <si>
    <t>If True Date 
greater than
Restricted Start 
+ Duration</t>
  </si>
  <si>
    <t>"RESTRICTED 
START"</t>
  </si>
  <si>
    <t>Restricted 
Ending</t>
  </si>
  <si>
    <t>Temporal 
Dispursement</t>
  </si>
  <si>
    <t>N5*O5*M5</t>
  </si>
  <si>
    <t>Predatorial
Consumption Rate 
per unit space 
per unit time:
(Sc)</t>
  </si>
  <si>
    <t>Predatorial
Consumption</t>
  </si>
  <si>
    <t>"=IF((((C30/F30)-(O30))
*F30)&gt;0,(((C30/F30)
-(O30))*F30),0)"</t>
  </si>
  <si>
    <t>Total Initial
Prey  Population:
(Pp)
Spatial value 
times Time Units</t>
  </si>
  <si>
    <t>Prey Population
at End of Day</t>
  </si>
  <si>
    <t>Termites begin to fly</t>
  </si>
  <si>
    <t>in late fall for a month</t>
  </si>
  <si>
    <t>Example:</t>
  </si>
  <si>
    <t>Another, simpler program</t>
  </si>
  <si>
    <t>Pr   | Prey Remaining</t>
  </si>
  <si>
    <t>C    |  Conumption rate by predators, per unit time, per unit space</t>
  </si>
  <si>
    <t>squares</t>
  </si>
  <si>
    <t>days</t>
  </si>
  <si>
    <t>area exposure</t>
  </si>
  <si>
    <t>days exposed</t>
  </si>
  <si>
    <t>consumption rate</t>
  </si>
  <si>
    <t>Prey Constricted
Volume (Pv):
Enter number 
of Space Units
Occupied.
Enter value for SS
if every space has prey</t>
  </si>
  <si>
    <t>Spatial Frequency</t>
  </si>
  <si>
    <t>Pp  | Initial Prey Population, assume one per unit space and time, assembled together at model beginning</t>
  </si>
  <si>
    <t>Temporal Domain Magnitude:
(TT) 
Enter number 
of Units</t>
  </si>
  <si>
    <t>SS</t>
  </si>
  <si>
    <t>SS   |  Spatial Domain magnitude, ie x * y, in unit areas</t>
  </si>
  <si>
    <t>TT   |  Temporal Domain magnitude</t>
  </si>
  <si>
    <t>Initial average density</t>
  </si>
  <si>
    <t>If True Date
 less than 
Initial Date To</t>
  </si>
  <si>
    <t>Tr</t>
  </si>
  <si>
    <t>Tr  |  Time of prey exposure, measured in unit time</t>
  </si>
  <si>
    <t>Pv   |  Area of prey exposure, measured in unit areas</t>
  </si>
  <si>
    <t>"Pr = SS*TT - Pv*Tr*C"</t>
  </si>
  <si>
    <t>TT</t>
  </si>
  <si>
    <t>Pv</t>
  </si>
  <si>
    <t xml:space="preserve">Predator
 Consumption Rate
(C)
Per Unit Time
per Predator:
</t>
  </si>
  <si>
    <t>C</t>
  </si>
  <si>
    <t>Pr</t>
  </si>
  <si>
    <t>Prey Remaining</t>
  </si>
  <si>
    <t>Consumption</t>
  </si>
  <si>
    <t>Temporal Frequency</t>
  </si>
  <si>
    <t>Days</t>
  </si>
  <si>
    <t>Area</t>
  </si>
  <si>
    <t>"Pr ={ (SS * TT) - (Pv * Tr * C) }"</t>
  </si>
  <si>
    <t>means: Prey remaining after time t equals initial population minus Spatial Frequency of Exposure times Tempral Frequency of exposure</t>
  </si>
  <si>
    <r>
      <rPr>
        <b/>
        <sz val="12"/>
        <color rgb="FFFF0000"/>
        <rFont val="Calibri"/>
        <family val="2"/>
        <scheme val="minor"/>
      </rPr>
      <t>Temporal Frequency</t>
    </r>
    <r>
      <rPr>
        <sz val="11"/>
        <color theme="1"/>
        <rFont val="Calibri"/>
        <family val="2"/>
        <scheme val="minor"/>
      </rPr>
      <t xml:space="preserve"> means how often does something occur over a period of time</t>
    </r>
  </si>
  <si>
    <r>
      <rPr>
        <b/>
        <sz val="12"/>
        <color rgb="FFFF0000"/>
        <rFont val="Calibri"/>
        <family val="2"/>
        <scheme val="minor"/>
      </rPr>
      <t>Spatial Frequency</t>
    </r>
    <r>
      <rPr>
        <sz val="11"/>
        <color theme="1"/>
        <rFont val="Calibri"/>
        <family val="2"/>
        <scheme val="minor"/>
      </rPr>
      <t xml:space="preserve"> means how often does somethiing exist over an area of space</t>
    </r>
  </si>
  <si>
    <t>Mathematically it may be possible to demonstate the equivllency between Temporal and Spatial functions.</t>
  </si>
  <si>
    <t>Fourier series is such a field within mathematics, allowing the results of equations such as the gaussian formula to be transferred between domains with accuracy.</t>
  </si>
  <si>
    <t>This is an absolutely elegant general equation which models both the time frequency and spatial frequency functions</t>
  </si>
  <si>
    <t>The larger program at the top allows the investigator to visually see the effects of modification of initial conditions in both the Temporal and Spatial Domains</t>
  </si>
  <si>
    <t>Predator population 
per unit area</t>
  </si>
  <si>
    <t>variables allowed</t>
  </si>
  <si>
    <t xml:space="preserve">SS =   </t>
  </si>
  <si>
    <t xml:space="preserve">TT  =  </t>
  </si>
  <si>
    <t xml:space="preserve">Pv =  </t>
  </si>
  <si>
    <t xml:space="preserve">Tr =  </t>
  </si>
  <si>
    <t xml:space="preserve">C =   </t>
  </si>
  <si>
    <t xml:space="preserve">Sd =  </t>
  </si>
  <si>
    <t>Fish and termite predation calculator with variables of (adjustable variables in red): number of dates; number of unit areas; 
Prey population; Prey temporal density; prey temporal exposure; Prey spatial density; predator spatial density; predator consumption rate</t>
  </si>
  <si>
    <t>if less than zero, set zero</t>
  </si>
  <si>
    <t>pw = fish</t>
  </si>
  <si>
    <t xml:space="preserve">Final Prey 
Population  (Pr):
</t>
  </si>
  <si>
    <t>pick 52 dates</t>
  </si>
  <si>
    <t>to simulate a year</t>
  </si>
  <si>
    <t>prey population</t>
  </si>
  <si>
    <t>at end of date</t>
  </si>
  <si>
    <t>Time Unit Date (Td)
of first appearance
of Prey if 
Temporal Disbursement
is Restricted.
Must be less than A3.
Enter "0"  if not Restricted</t>
  </si>
  <si>
    <t>Initial
Disbursed Prey
 Population 
(Pd):
Spatial Unit  value 
times number of
Spatial Units</t>
  </si>
  <si>
    <t>Red Cells are 
adjustable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</si>
</sst>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5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8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8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2" borderId="1" xfId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3" borderId="2" xfId="2" applyFont="1" applyAlignment="1">
      <alignment horizontal="center"/>
    </xf>
    <xf numFmtId="0" fontId="0" fillId="3" borderId="2" xfId="2" applyFont="1" applyAlignment="1">
      <alignment horizontal="center" wrapText="1"/>
    </xf>
    <xf numFmtId="0" fontId="0" fillId="3" borderId="2" xfId="2" applyFont="1" applyAlignment="1">
      <alignment horizontal="center" vertical="center" wrapText="1"/>
    </xf>
    <xf numFmtId="0" fontId="0" fillId="3" borderId="2" xfId="2" applyFont="1" applyAlignment="1">
      <alignment horizontal="center" vertical="center"/>
    </xf>
    <xf numFmtId="0" fontId="1" fillId="4" borderId="0" xfId="3" applyAlignment="1">
      <alignment horizontal="center"/>
    </xf>
    <xf numFmtId="0" fontId="0" fillId="4" borderId="0" xfId="3" applyFont="1" applyAlignment="1">
      <alignment horizontal="center"/>
    </xf>
    <xf numFmtId="0" fontId="0" fillId="4" borderId="0" xfId="3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" fillId="4" borderId="0" xfId="3" applyAlignment="1">
      <alignment horizontal="center" vertical="center" wrapText="1"/>
    </xf>
    <xf numFmtId="0" fontId="1" fillId="4" borderId="0" xfId="3" applyAlignment="1">
      <alignment horizontal="center" wrapText="1"/>
    </xf>
    <xf numFmtId="0" fontId="0" fillId="0" borderId="0" xfId="0" applyAlignment="1">
      <alignment horizontal="left"/>
    </xf>
    <xf numFmtId="0" fontId="4" fillId="5" borderId="3" xfId="4" applyBorder="1" applyAlignment="1">
      <alignment horizontal="center"/>
    </xf>
    <xf numFmtId="0" fontId="4" fillId="5" borderId="4" xfId="4" applyBorder="1" applyAlignment="1">
      <alignment horizontal="center"/>
    </xf>
    <xf numFmtId="0" fontId="4" fillId="5" borderId="5" xfId="4" applyBorder="1" applyAlignment="1">
      <alignment horizontal="center"/>
    </xf>
    <xf numFmtId="0" fontId="4" fillId="5" borderId="6" xfId="4" applyBorder="1" applyAlignment="1">
      <alignment horizontal="center"/>
    </xf>
    <xf numFmtId="0" fontId="4" fillId="5" borderId="7" xfId="4" applyBorder="1" applyAlignment="1">
      <alignment horizontal="center"/>
    </xf>
    <xf numFmtId="0" fontId="4" fillId="5" borderId="8" xfId="4" applyBorder="1" applyAlignment="1">
      <alignment horizontal="center"/>
    </xf>
    <xf numFmtId="0" fontId="4" fillId="5" borderId="9" xfId="4" applyBorder="1" applyAlignment="1">
      <alignment horizontal="center"/>
    </xf>
    <xf numFmtId="0" fontId="4" fillId="5" borderId="10" xfId="4" applyBorder="1" applyAlignment="1">
      <alignment horizontal="center"/>
    </xf>
    <xf numFmtId="0" fontId="4" fillId="5" borderId="9" xfId="4" applyBorder="1" applyAlignment="1">
      <alignment horizontal="center" vertical="top"/>
    </xf>
    <xf numFmtId="0" fontId="4" fillId="5" borderId="10" xfId="4" applyBorder="1" applyAlignment="1">
      <alignment horizontal="center" vertical="top"/>
    </xf>
    <xf numFmtId="0" fontId="0" fillId="3" borderId="2" xfId="2" applyFont="1" applyAlignment="1">
      <alignment horizontal="left"/>
    </xf>
    <xf numFmtId="164" fontId="6" fillId="6" borderId="1" xfId="5" applyNumberFormat="1" applyBorder="1" applyAlignment="1">
      <alignment horizontal="center"/>
    </xf>
    <xf numFmtId="0" fontId="2" fillId="2" borderId="1" xfId="1" applyAlignment="1">
      <alignment horizontal="center" vertical="top"/>
    </xf>
    <xf numFmtId="0" fontId="0" fillId="0" borderId="0" xfId="0" applyAlignment="1">
      <alignment horizontal="center" wrapText="1"/>
    </xf>
    <xf numFmtId="0" fontId="6" fillId="6" borderId="0" xfId="5" applyAlignment="1">
      <alignment horizontal="center"/>
    </xf>
    <xf numFmtId="0" fontId="2" fillId="2" borderId="1" xfId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3" fillId="3" borderId="11" xfId="2" applyFont="1" applyBorder="1" applyAlignment="1">
      <alignment horizontal="left" vertical="top" wrapText="1"/>
    </xf>
    <xf numFmtId="0" fontId="1" fillId="4" borderId="12" xfId="3" applyBorder="1" applyAlignment="1">
      <alignment horizontal="center" vertical="center" wrapText="1"/>
    </xf>
    <xf numFmtId="0" fontId="2" fillId="2" borderId="13" xfId="1" applyBorder="1" applyAlignment="1">
      <alignment horizontal="center"/>
    </xf>
    <xf numFmtId="0" fontId="7" fillId="7" borderId="0" xfId="6" applyAlignment="1" applyProtection="1">
      <alignment horizontal="center"/>
      <protection locked="0"/>
    </xf>
    <xf numFmtId="0" fontId="7" fillId="7" borderId="0" xfId="6" applyAlignment="1" applyProtection="1">
      <alignment horizontal="center" vertical="center"/>
      <protection locked="0"/>
    </xf>
    <xf numFmtId="0" fontId="7" fillId="7" borderId="1" xfId="6" applyBorder="1" applyAlignment="1" applyProtection="1">
      <alignment horizontal="center"/>
      <protection locked="0"/>
    </xf>
    <xf numFmtId="0" fontId="7" fillId="7" borderId="1" xfId="6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center"/>
    </xf>
    <xf numFmtId="0" fontId="3" fillId="3" borderId="2" xfId="2" applyFont="1" applyAlignment="1">
      <alignment horizontal="center"/>
    </xf>
    <xf numFmtId="0" fontId="1" fillId="8" borderId="0" xfId="7" applyAlignment="1">
      <alignment horizontal="center"/>
    </xf>
    <xf numFmtId="0" fontId="7" fillId="7" borderId="0" xfId="6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8">
    <cellStyle name="20% - Accent6" xfId="3" builtinId="50"/>
    <cellStyle name="40% - Accent6" xfId="7" builtinId="51"/>
    <cellStyle name="Accent5" xfId="4" builtinId="45"/>
    <cellStyle name="Bad" xfId="6" builtinId="27"/>
    <cellStyle name="Calculation" xfId="1" builtinId="22"/>
    <cellStyle name="Good" xfId="5" builtinId="26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146F-E304-4C4D-9E6D-70DD344F50E2}">
  <dimension ref="A1:O77"/>
  <sheetViews>
    <sheetView tabSelected="1" topLeftCell="A50" zoomScale="82" zoomScaleNormal="82" workbookViewId="0">
      <selection activeCell="M71" sqref="M71"/>
    </sheetView>
  </sheetViews>
  <sheetFormatPr defaultRowHeight="14.4" x14ac:dyDescent="0.3"/>
  <cols>
    <col min="1" max="1" width="13.88671875" style="1" customWidth="1"/>
    <col min="2" max="2" width="15.44140625" style="1" customWidth="1"/>
    <col min="3" max="7" width="18.6640625" style="1" customWidth="1"/>
    <col min="8" max="9" width="25.5546875" style="1" customWidth="1"/>
    <col min="10" max="10" width="16.44140625" style="1" hidden="1" customWidth="1"/>
    <col min="11" max="11" width="15.77734375" style="1" hidden="1" customWidth="1"/>
    <col min="12" max="12" width="15.88671875" style="1" hidden="1" customWidth="1"/>
    <col min="13" max="13" width="16.21875" style="1" customWidth="1"/>
    <col min="14" max="14" width="14.21875" style="3" customWidth="1"/>
    <col min="15" max="15" width="13.33203125" style="1" customWidth="1"/>
  </cols>
  <sheetData>
    <row r="1" spans="1:15" s="3" customFormat="1" ht="119.4" customHeight="1" x14ac:dyDescent="0.3">
      <c r="A1" s="11" t="s">
        <v>44</v>
      </c>
      <c r="B1" s="11" t="s">
        <v>14</v>
      </c>
      <c r="C1" s="11" t="s">
        <v>83</v>
      </c>
      <c r="D1" s="11" t="s">
        <v>89</v>
      </c>
      <c r="E1" s="11" t="s">
        <v>28</v>
      </c>
      <c r="F1" s="11" t="s">
        <v>41</v>
      </c>
      <c r="G1" s="11" t="s">
        <v>12</v>
      </c>
      <c r="H1" s="11" t="s">
        <v>88</v>
      </c>
      <c r="I1" s="11" t="s">
        <v>19</v>
      </c>
      <c r="J1" s="13" t="s">
        <v>49</v>
      </c>
      <c r="K1" s="13" t="s">
        <v>20</v>
      </c>
      <c r="L1" s="11"/>
      <c r="M1" s="11" t="s">
        <v>13</v>
      </c>
      <c r="N1" s="11" t="s">
        <v>56</v>
      </c>
      <c r="O1" s="11" t="s">
        <v>25</v>
      </c>
    </row>
    <row r="2" spans="1:15" x14ac:dyDescent="0.3">
      <c r="A2" s="5" t="s">
        <v>5</v>
      </c>
      <c r="B2" s="5" t="s">
        <v>6</v>
      </c>
      <c r="C2" s="42" t="s">
        <v>48</v>
      </c>
      <c r="D2" s="5" t="s">
        <v>1</v>
      </c>
      <c r="E2" s="5" t="s">
        <v>2</v>
      </c>
      <c r="F2" s="5" t="s">
        <v>0</v>
      </c>
      <c r="G2" s="5" t="s">
        <v>3</v>
      </c>
      <c r="H2" s="6" t="s">
        <v>4</v>
      </c>
      <c r="I2" s="6" t="s">
        <v>15</v>
      </c>
      <c r="J2" s="5" t="s">
        <v>17</v>
      </c>
      <c r="K2" s="5" t="s">
        <v>18</v>
      </c>
      <c r="L2" s="5" t="s">
        <v>18</v>
      </c>
      <c r="M2" s="5" t="s">
        <v>0</v>
      </c>
      <c r="N2" s="5" t="s">
        <v>7</v>
      </c>
      <c r="O2" s="5"/>
    </row>
    <row r="3" spans="1:15" x14ac:dyDescent="0.3">
      <c r="A3" s="39">
        <v>52</v>
      </c>
      <c r="B3" s="39">
        <v>49</v>
      </c>
      <c r="C3" s="39">
        <v>1</v>
      </c>
      <c r="D3" s="2">
        <f>C3*B3</f>
        <v>49</v>
      </c>
      <c r="E3" s="2">
        <f>D3*A3</f>
        <v>2548</v>
      </c>
      <c r="F3" s="39">
        <v>49</v>
      </c>
      <c r="G3" s="2">
        <f>E3/F3</f>
        <v>52</v>
      </c>
      <c r="H3" s="39">
        <v>42</v>
      </c>
      <c r="I3" s="39">
        <v>4</v>
      </c>
      <c r="J3" s="39"/>
      <c r="K3" s="39"/>
      <c r="L3" s="39"/>
      <c r="M3" s="39">
        <v>1</v>
      </c>
      <c r="N3" s="40">
        <v>10</v>
      </c>
      <c r="O3" s="2">
        <f>M3*N3</f>
        <v>10</v>
      </c>
    </row>
    <row r="4" spans="1:15" ht="31.2" customHeight="1" thickBot="1" x14ac:dyDescent="0.35">
      <c r="A4" s="9" t="s">
        <v>8</v>
      </c>
      <c r="B4" s="10" t="s">
        <v>10</v>
      </c>
      <c r="C4" s="14" t="s">
        <v>29</v>
      </c>
      <c r="G4" s="44" t="s">
        <v>90</v>
      </c>
      <c r="J4" s="14" t="s">
        <v>21</v>
      </c>
      <c r="K4" s="14" t="s">
        <v>22</v>
      </c>
      <c r="L4" s="35" t="s">
        <v>23</v>
      </c>
      <c r="M4"/>
      <c r="N4"/>
      <c r="O4" s="13" t="s">
        <v>26</v>
      </c>
    </row>
    <row r="5" spans="1:15" s="4" customFormat="1" ht="40.799999999999997" customHeight="1" thickTop="1" thickBot="1" x14ac:dyDescent="0.35">
      <c r="A5" s="7" t="s">
        <v>11</v>
      </c>
      <c r="B5" s="8" t="s">
        <v>9</v>
      </c>
      <c r="C5" s="34" t="s">
        <v>27</v>
      </c>
      <c r="D5" s="45" t="s">
        <v>80</v>
      </c>
      <c r="E5" s="46"/>
      <c r="F5" s="46"/>
      <c r="G5" s="46"/>
      <c r="H5" s="46"/>
      <c r="I5" s="46"/>
      <c r="J5" s="46"/>
      <c r="K5" s="46"/>
      <c r="L5" s="46"/>
      <c r="M5" s="47"/>
      <c r="N5" s="41" t="s">
        <v>82</v>
      </c>
      <c r="O5" s="8" t="s">
        <v>24</v>
      </c>
    </row>
    <row r="6" spans="1:15" ht="15" thickTop="1" x14ac:dyDescent="0.3">
      <c r="A6" s="2">
        <f xml:space="preserve"> 0</f>
        <v>0</v>
      </c>
      <c r="B6" s="1">
        <f>E3</f>
        <v>2548</v>
      </c>
      <c r="C6" s="12">
        <f>B6</f>
        <v>2548</v>
      </c>
      <c r="F6" s="36">
        <f>F3</f>
        <v>49</v>
      </c>
      <c r="H6" s="36">
        <f>H3</f>
        <v>42</v>
      </c>
      <c r="I6" s="36">
        <f>I3</f>
        <v>4</v>
      </c>
      <c r="J6" s="36">
        <f>IF((A6)&lt;H3,0,1)</f>
        <v>0</v>
      </c>
      <c r="K6" s="36">
        <f t="shared" ref="K6:K37" si="0">IF(A6&lt;H6+I6,1,0)</f>
        <v>1</v>
      </c>
      <c r="L6" s="36">
        <f t="shared" ref="L6:L29" si="1">J6*K6</f>
        <v>0</v>
      </c>
      <c r="M6" s="36">
        <f>M3</f>
        <v>1</v>
      </c>
      <c r="N6" s="28">
        <f>N3</f>
        <v>10</v>
      </c>
      <c r="O6" s="2">
        <f t="shared" ref="O6:O29" si="2">M6*N6*L6</f>
        <v>0</v>
      </c>
    </row>
    <row r="7" spans="1:15" x14ac:dyDescent="0.3">
      <c r="A7" s="2">
        <f>A6+1</f>
        <v>1</v>
      </c>
      <c r="C7" s="27">
        <f t="shared" ref="C7:C29" si="3">IF((((C6/F6)-(O6))*F6)&gt;0,(((C6/F6)-(O6))*F6),0)</f>
        <v>2548</v>
      </c>
      <c r="D7" s="43" t="s">
        <v>86</v>
      </c>
      <c r="F7" s="2">
        <f>F3</f>
        <v>49</v>
      </c>
      <c r="H7" s="2">
        <f>H3</f>
        <v>42</v>
      </c>
      <c r="I7" s="2">
        <f>I3</f>
        <v>4</v>
      </c>
      <c r="J7" s="2">
        <f>IF((A7)&lt;H3,0,1)</f>
        <v>0</v>
      </c>
      <c r="K7" s="2">
        <f t="shared" si="0"/>
        <v>1</v>
      </c>
      <c r="L7" s="2">
        <f t="shared" si="1"/>
        <v>0</v>
      </c>
      <c r="M7" s="2">
        <f>M3</f>
        <v>1</v>
      </c>
      <c r="N7" s="28">
        <f>N3</f>
        <v>10</v>
      </c>
      <c r="O7" s="2">
        <f t="shared" si="2"/>
        <v>0</v>
      </c>
    </row>
    <row r="8" spans="1:15" x14ac:dyDescent="0.3">
      <c r="A8" s="2">
        <f>A7+1</f>
        <v>2</v>
      </c>
      <c r="C8" s="27">
        <f t="shared" si="3"/>
        <v>2548</v>
      </c>
      <c r="D8" s="43" t="s">
        <v>87</v>
      </c>
      <c r="F8" s="2">
        <f>F3</f>
        <v>49</v>
      </c>
      <c r="H8" s="2">
        <f>H3</f>
        <v>42</v>
      </c>
      <c r="I8" s="2">
        <f>I3</f>
        <v>4</v>
      </c>
      <c r="J8" s="2">
        <f>IF((A8)&lt;H3,0,1)</f>
        <v>0</v>
      </c>
      <c r="K8" s="2">
        <f t="shared" si="0"/>
        <v>1</v>
      </c>
      <c r="L8" s="2">
        <f t="shared" si="1"/>
        <v>0</v>
      </c>
      <c r="M8" s="2">
        <f>M3</f>
        <v>1</v>
      </c>
      <c r="N8" s="28">
        <f>N3</f>
        <v>10</v>
      </c>
      <c r="O8" s="2">
        <f t="shared" si="2"/>
        <v>0</v>
      </c>
    </row>
    <row r="9" spans="1:15" x14ac:dyDescent="0.3">
      <c r="A9" s="2">
        <f t="shared" ref="A9:A58" si="4">A8+1</f>
        <v>3</v>
      </c>
      <c r="C9" s="27">
        <f t="shared" si="3"/>
        <v>2548</v>
      </c>
      <c r="F9" s="2">
        <f>F3</f>
        <v>49</v>
      </c>
      <c r="H9" s="2">
        <f>H3</f>
        <v>42</v>
      </c>
      <c r="I9" s="2">
        <f>I3</f>
        <v>4</v>
      </c>
      <c r="J9" s="2">
        <f>IF((A9)&lt;H3,0,1)</f>
        <v>0</v>
      </c>
      <c r="K9" s="2">
        <f t="shared" si="0"/>
        <v>1</v>
      </c>
      <c r="L9" s="2">
        <f t="shared" si="1"/>
        <v>0</v>
      </c>
      <c r="M9" s="2">
        <f>M3</f>
        <v>1</v>
      </c>
      <c r="N9" s="28">
        <f>N3</f>
        <v>10</v>
      </c>
      <c r="O9" s="2">
        <f t="shared" si="2"/>
        <v>0</v>
      </c>
    </row>
    <row r="10" spans="1:15" x14ac:dyDescent="0.3">
      <c r="A10" s="2">
        <f t="shared" si="4"/>
        <v>4</v>
      </c>
      <c r="C10" s="27">
        <f t="shared" si="3"/>
        <v>2548</v>
      </c>
      <c r="F10" s="2">
        <f t="shared" ref="F10:F58" si="5">F6</f>
        <v>49</v>
      </c>
      <c r="H10" s="2">
        <f>H3</f>
        <v>42</v>
      </c>
      <c r="I10" s="2">
        <f>I3</f>
        <v>4</v>
      </c>
      <c r="J10" s="2">
        <f>IF((A10)&lt;H3,0,1)</f>
        <v>0</v>
      </c>
      <c r="K10" s="2">
        <f t="shared" si="0"/>
        <v>1</v>
      </c>
      <c r="L10" s="2">
        <f t="shared" si="1"/>
        <v>0</v>
      </c>
      <c r="M10" s="2">
        <f>M3</f>
        <v>1</v>
      </c>
      <c r="N10" s="28">
        <f>N3</f>
        <v>10</v>
      </c>
      <c r="O10" s="2">
        <f t="shared" si="2"/>
        <v>0</v>
      </c>
    </row>
    <row r="11" spans="1:15" x14ac:dyDescent="0.3">
      <c r="A11" s="2">
        <f t="shared" si="4"/>
        <v>5</v>
      </c>
      <c r="C11" s="27">
        <f t="shared" si="3"/>
        <v>2548</v>
      </c>
      <c r="F11" s="2">
        <f t="shared" si="5"/>
        <v>49</v>
      </c>
      <c r="H11" s="2">
        <f>H3</f>
        <v>42</v>
      </c>
      <c r="I11" s="2">
        <f>I3</f>
        <v>4</v>
      </c>
      <c r="J11" s="2">
        <f>IF((A11)&lt;H3,0,1)</f>
        <v>0</v>
      </c>
      <c r="K11" s="2">
        <f t="shared" si="0"/>
        <v>1</v>
      </c>
      <c r="L11" s="2">
        <f t="shared" si="1"/>
        <v>0</v>
      </c>
      <c r="M11" s="2">
        <f t="shared" ref="M11" si="6">M7</f>
        <v>1</v>
      </c>
      <c r="N11" s="28">
        <f>N3</f>
        <v>10</v>
      </c>
      <c r="O11" s="2">
        <f t="shared" si="2"/>
        <v>0</v>
      </c>
    </row>
    <row r="12" spans="1:15" x14ac:dyDescent="0.3">
      <c r="A12" s="2">
        <f t="shared" si="4"/>
        <v>6</v>
      </c>
      <c r="C12" s="27">
        <f t="shared" si="3"/>
        <v>2548</v>
      </c>
      <c r="F12" s="2">
        <f t="shared" si="5"/>
        <v>49</v>
      </c>
      <c r="H12" s="2">
        <f>H3</f>
        <v>42</v>
      </c>
      <c r="I12" s="2">
        <f>I3</f>
        <v>4</v>
      </c>
      <c r="J12" s="2">
        <f>IF((A12)&lt;H3,0,1)</f>
        <v>0</v>
      </c>
      <c r="K12" s="2">
        <f t="shared" si="0"/>
        <v>1</v>
      </c>
      <c r="L12" s="2">
        <f t="shared" si="1"/>
        <v>0</v>
      </c>
      <c r="M12" s="2">
        <f t="shared" ref="M12" si="7">M7</f>
        <v>1</v>
      </c>
      <c r="N12" s="28">
        <f>N3</f>
        <v>10</v>
      </c>
      <c r="O12" s="2">
        <f t="shared" si="2"/>
        <v>0</v>
      </c>
    </row>
    <row r="13" spans="1:15" x14ac:dyDescent="0.3">
      <c r="A13" s="2">
        <f t="shared" si="4"/>
        <v>7</v>
      </c>
      <c r="C13" s="27">
        <f t="shared" si="3"/>
        <v>2548</v>
      </c>
      <c r="F13" s="2">
        <f t="shared" si="5"/>
        <v>49</v>
      </c>
      <c r="H13" s="2">
        <f>H3</f>
        <v>42</v>
      </c>
      <c r="I13" s="2">
        <f>I3</f>
        <v>4</v>
      </c>
      <c r="J13" s="2">
        <f>IF((A13)&lt;H6,0,1)</f>
        <v>0</v>
      </c>
      <c r="K13" s="2">
        <f t="shared" si="0"/>
        <v>1</v>
      </c>
      <c r="L13" s="2">
        <f t="shared" si="1"/>
        <v>0</v>
      </c>
      <c r="M13" s="2">
        <f t="shared" ref="M13" si="8">M7</f>
        <v>1</v>
      </c>
      <c r="N13" s="28">
        <f>N3</f>
        <v>10</v>
      </c>
      <c r="O13" s="2">
        <f t="shared" si="2"/>
        <v>0</v>
      </c>
    </row>
    <row r="14" spans="1:15" x14ac:dyDescent="0.3">
      <c r="A14" s="2">
        <f t="shared" si="4"/>
        <v>8</v>
      </c>
      <c r="C14" s="27">
        <f t="shared" si="3"/>
        <v>2548</v>
      </c>
      <c r="F14" s="2">
        <f t="shared" si="5"/>
        <v>49</v>
      </c>
      <c r="H14" s="2">
        <f>H3</f>
        <v>42</v>
      </c>
      <c r="I14" s="2">
        <f>I3</f>
        <v>4</v>
      </c>
      <c r="J14" s="2">
        <f>IF((A14)&lt;H7,0,1)</f>
        <v>0</v>
      </c>
      <c r="K14" s="2">
        <f t="shared" si="0"/>
        <v>1</v>
      </c>
      <c r="L14" s="2">
        <f t="shared" si="1"/>
        <v>0</v>
      </c>
      <c r="M14" s="2">
        <f t="shared" ref="M14" si="9">M7</f>
        <v>1</v>
      </c>
      <c r="N14" s="28">
        <f>N3</f>
        <v>10</v>
      </c>
      <c r="O14" s="2">
        <f t="shared" si="2"/>
        <v>0</v>
      </c>
    </row>
    <row r="15" spans="1:15" x14ac:dyDescent="0.3">
      <c r="A15" s="2">
        <f t="shared" si="4"/>
        <v>9</v>
      </c>
      <c r="C15" s="27">
        <f t="shared" si="3"/>
        <v>2548</v>
      </c>
      <c r="F15" s="2">
        <f t="shared" si="5"/>
        <v>49</v>
      </c>
      <c r="H15" s="2">
        <f t="shared" ref="H15:I29" si="10">H6</f>
        <v>42</v>
      </c>
      <c r="I15" s="2">
        <f>I3</f>
        <v>4</v>
      </c>
      <c r="J15" s="2">
        <f>IF((A15)&lt;H8,0,1)</f>
        <v>0</v>
      </c>
      <c r="K15" s="2">
        <f t="shared" si="0"/>
        <v>1</v>
      </c>
      <c r="L15" s="2">
        <f t="shared" si="1"/>
        <v>0</v>
      </c>
      <c r="M15" s="2">
        <f t="shared" ref="M15" si="11">M7</f>
        <v>1</v>
      </c>
      <c r="N15" s="28">
        <f t="shared" ref="N15" si="12">N12</f>
        <v>10</v>
      </c>
      <c r="O15" s="2">
        <f t="shared" si="2"/>
        <v>0</v>
      </c>
    </row>
    <row r="16" spans="1:15" x14ac:dyDescent="0.3">
      <c r="A16" s="2">
        <f t="shared" si="4"/>
        <v>10</v>
      </c>
      <c r="C16" s="27">
        <f t="shared" si="3"/>
        <v>2548</v>
      </c>
      <c r="F16" s="2">
        <f t="shared" si="5"/>
        <v>49</v>
      </c>
      <c r="H16" s="2">
        <f t="shared" si="10"/>
        <v>42</v>
      </c>
      <c r="I16" s="2">
        <f t="shared" ref="I16" si="13">I12</f>
        <v>4</v>
      </c>
      <c r="J16" s="2">
        <f>IF((A16)&lt;H11,0,1)</f>
        <v>0</v>
      </c>
      <c r="K16" s="2">
        <f t="shared" si="0"/>
        <v>1</v>
      </c>
      <c r="L16" s="2">
        <f t="shared" si="1"/>
        <v>0</v>
      </c>
      <c r="M16" s="2">
        <f t="shared" ref="M16:N16" si="14">M12</f>
        <v>1</v>
      </c>
      <c r="N16" s="28">
        <f t="shared" si="14"/>
        <v>10</v>
      </c>
      <c r="O16" s="2">
        <f t="shared" si="2"/>
        <v>0</v>
      </c>
    </row>
    <row r="17" spans="1:15" x14ac:dyDescent="0.3">
      <c r="A17" s="2">
        <f t="shared" si="4"/>
        <v>11</v>
      </c>
      <c r="C17" s="27">
        <f t="shared" si="3"/>
        <v>2548</v>
      </c>
      <c r="F17" s="2">
        <f t="shared" si="5"/>
        <v>49</v>
      </c>
      <c r="H17" s="2">
        <f t="shared" si="10"/>
        <v>42</v>
      </c>
      <c r="I17" s="2">
        <f t="shared" ref="I17" si="15">I12</f>
        <v>4</v>
      </c>
      <c r="J17" s="2">
        <f>IF((A17)&lt;H12,0,1)</f>
        <v>0</v>
      </c>
      <c r="K17" s="2">
        <f t="shared" si="0"/>
        <v>1</v>
      </c>
      <c r="L17" s="2">
        <f t="shared" si="1"/>
        <v>0</v>
      </c>
      <c r="M17" s="2">
        <f t="shared" ref="M17:N17" si="16">M12</f>
        <v>1</v>
      </c>
      <c r="N17" s="28">
        <f t="shared" si="16"/>
        <v>10</v>
      </c>
      <c r="O17" s="2">
        <f t="shared" si="2"/>
        <v>0</v>
      </c>
    </row>
    <row r="18" spans="1:15" x14ac:dyDescent="0.3">
      <c r="A18" s="2">
        <f t="shared" si="4"/>
        <v>12</v>
      </c>
      <c r="C18" s="27">
        <f t="shared" si="3"/>
        <v>2548</v>
      </c>
      <c r="F18" s="2">
        <f t="shared" si="5"/>
        <v>49</v>
      </c>
      <c r="H18" s="2">
        <f t="shared" si="10"/>
        <v>42</v>
      </c>
      <c r="I18" s="2">
        <f t="shared" ref="I18" si="17">I12</f>
        <v>4</v>
      </c>
      <c r="J18" s="2">
        <f>IF((A18)&lt;H12,0,1)</f>
        <v>0</v>
      </c>
      <c r="K18" s="2">
        <f t="shared" si="0"/>
        <v>1</v>
      </c>
      <c r="L18" s="2">
        <f t="shared" si="1"/>
        <v>0</v>
      </c>
      <c r="M18" s="2">
        <f t="shared" ref="M18:N18" si="18">M12</f>
        <v>1</v>
      </c>
      <c r="N18" s="28">
        <f t="shared" si="18"/>
        <v>10</v>
      </c>
      <c r="O18" s="2">
        <f t="shared" si="2"/>
        <v>0</v>
      </c>
    </row>
    <row r="19" spans="1:15" x14ac:dyDescent="0.3">
      <c r="A19" s="2">
        <f t="shared" si="4"/>
        <v>13</v>
      </c>
      <c r="C19" s="27">
        <f t="shared" si="3"/>
        <v>2548</v>
      </c>
      <c r="F19" s="2">
        <f t="shared" si="5"/>
        <v>49</v>
      </c>
      <c r="H19" s="2">
        <f t="shared" si="10"/>
        <v>42</v>
      </c>
      <c r="I19" s="2">
        <f t="shared" ref="I19" si="19">I12</f>
        <v>4</v>
      </c>
      <c r="J19" s="2">
        <f>IF((A19)&lt;H12,0,1)</f>
        <v>0</v>
      </c>
      <c r="K19" s="2">
        <f t="shared" si="0"/>
        <v>1</v>
      </c>
      <c r="L19" s="2">
        <f t="shared" si="1"/>
        <v>0</v>
      </c>
      <c r="M19" s="2">
        <f t="shared" ref="M19:N29" si="20">M15</f>
        <v>1</v>
      </c>
      <c r="N19" s="28">
        <f t="shared" ref="N19" si="21">N12</f>
        <v>10</v>
      </c>
      <c r="O19" s="2">
        <f t="shared" si="2"/>
        <v>0</v>
      </c>
    </row>
    <row r="20" spans="1:15" x14ac:dyDescent="0.3">
      <c r="A20" s="2">
        <f t="shared" si="4"/>
        <v>14</v>
      </c>
      <c r="C20" s="27">
        <f t="shared" si="3"/>
        <v>2548</v>
      </c>
      <c r="F20" s="2">
        <f t="shared" si="5"/>
        <v>49</v>
      </c>
      <c r="H20" s="2">
        <f t="shared" si="10"/>
        <v>42</v>
      </c>
      <c r="I20" s="2">
        <f t="shared" ref="I20" si="22">I12</f>
        <v>4</v>
      </c>
      <c r="J20" s="2">
        <f>IF((A20)&lt;H12,0,1)</f>
        <v>0</v>
      </c>
      <c r="K20" s="2">
        <f t="shared" si="0"/>
        <v>1</v>
      </c>
      <c r="L20" s="2">
        <f t="shared" si="1"/>
        <v>0</v>
      </c>
      <c r="M20" s="2">
        <f t="shared" si="20"/>
        <v>1</v>
      </c>
      <c r="N20" s="28">
        <f t="shared" ref="N20" si="23">N12</f>
        <v>10</v>
      </c>
      <c r="O20" s="2">
        <f t="shared" si="2"/>
        <v>0</v>
      </c>
    </row>
    <row r="21" spans="1:15" x14ac:dyDescent="0.3">
      <c r="A21" s="2">
        <f t="shared" si="4"/>
        <v>15</v>
      </c>
      <c r="C21" s="27">
        <f t="shared" si="3"/>
        <v>2548</v>
      </c>
      <c r="F21" s="2">
        <f t="shared" si="5"/>
        <v>49</v>
      </c>
      <c r="H21" s="2">
        <f t="shared" si="10"/>
        <v>42</v>
      </c>
      <c r="I21" s="2">
        <f t="shared" si="10"/>
        <v>4</v>
      </c>
      <c r="J21" s="2">
        <f>IF((A21)&lt;H12,0,1)</f>
        <v>0</v>
      </c>
      <c r="K21" s="2">
        <f t="shared" si="0"/>
        <v>1</v>
      </c>
      <c r="L21" s="2">
        <f t="shared" si="1"/>
        <v>0</v>
      </c>
      <c r="M21" s="2">
        <f t="shared" si="20"/>
        <v>1</v>
      </c>
      <c r="N21" s="28">
        <f t="shared" ref="N21" si="24">N12</f>
        <v>10</v>
      </c>
      <c r="O21" s="2">
        <f t="shared" si="2"/>
        <v>0</v>
      </c>
    </row>
    <row r="22" spans="1:15" x14ac:dyDescent="0.3">
      <c r="A22" s="2">
        <f t="shared" si="4"/>
        <v>16</v>
      </c>
      <c r="C22" s="27">
        <f t="shared" si="3"/>
        <v>2548</v>
      </c>
      <c r="F22" s="2">
        <f t="shared" si="5"/>
        <v>49</v>
      </c>
      <c r="H22" s="2">
        <f t="shared" si="10"/>
        <v>42</v>
      </c>
      <c r="I22" s="2">
        <f t="shared" ref="I22" si="25">I12</f>
        <v>4</v>
      </c>
      <c r="J22" s="2">
        <f>IF((A22)&lt;H12,0,1)</f>
        <v>0</v>
      </c>
      <c r="K22" s="2">
        <f t="shared" si="0"/>
        <v>1</v>
      </c>
      <c r="L22" s="2">
        <f t="shared" si="1"/>
        <v>0</v>
      </c>
      <c r="M22" s="2">
        <f t="shared" si="20"/>
        <v>1</v>
      </c>
      <c r="N22" s="28">
        <f t="shared" ref="N22" si="26">N12</f>
        <v>10</v>
      </c>
      <c r="O22" s="2">
        <f t="shared" si="2"/>
        <v>0</v>
      </c>
    </row>
    <row r="23" spans="1:15" x14ac:dyDescent="0.3">
      <c r="A23" s="2">
        <f t="shared" si="4"/>
        <v>17</v>
      </c>
      <c r="C23" s="27">
        <f t="shared" si="3"/>
        <v>2548</v>
      </c>
      <c r="F23" s="2">
        <f t="shared" si="5"/>
        <v>49</v>
      </c>
      <c r="H23" s="2">
        <f t="shared" si="10"/>
        <v>42</v>
      </c>
      <c r="I23" s="2">
        <f t="shared" ref="I23" si="27">I12</f>
        <v>4</v>
      </c>
      <c r="J23" s="2">
        <f>IF((A23)&lt;H16,0,1)</f>
        <v>0</v>
      </c>
      <c r="K23" s="2">
        <f t="shared" si="0"/>
        <v>1</v>
      </c>
      <c r="L23" s="2">
        <f t="shared" si="1"/>
        <v>0</v>
      </c>
      <c r="M23" s="2">
        <f t="shared" si="20"/>
        <v>1</v>
      </c>
      <c r="N23" s="28">
        <f t="shared" ref="N23" si="28">N12</f>
        <v>10</v>
      </c>
      <c r="O23" s="2">
        <f t="shared" si="2"/>
        <v>0</v>
      </c>
    </row>
    <row r="24" spans="1:15" x14ac:dyDescent="0.3">
      <c r="A24" s="2">
        <f t="shared" si="4"/>
        <v>18</v>
      </c>
      <c r="C24" s="27">
        <f t="shared" si="3"/>
        <v>2548</v>
      </c>
      <c r="F24" s="2">
        <f t="shared" si="5"/>
        <v>49</v>
      </c>
      <c r="H24" s="2">
        <f t="shared" si="10"/>
        <v>42</v>
      </c>
      <c r="I24" s="2">
        <f t="shared" ref="I24" si="29">I12</f>
        <v>4</v>
      </c>
      <c r="J24" s="2">
        <f>IF((A24)&lt;H17,0,1)</f>
        <v>0</v>
      </c>
      <c r="K24" s="2">
        <f t="shared" si="0"/>
        <v>1</v>
      </c>
      <c r="L24" s="2">
        <f t="shared" si="1"/>
        <v>0</v>
      </c>
      <c r="M24" s="2">
        <f t="shared" si="20"/>
        <v>1</v>
      </c>
      <c r="N24" s="28">
        <f t="shared" ref="N24" si="30">N21</f>
        <v>10</v>
      </c>
      <c r="O24" s="2">
        <f t="shared" si="2"/>
        <v>0</v>
      </c>
    </row>
    <row r="25" spans="1:15" x14ac:dyDescent="0.3">
      <c r="A25" s="2">
        <f t="shared" si="4"/>
        <v>19</v>
      </c>
      <c r="C25" s="27">
        <f t="shared" si="3"/>
        <v>2548</v>
      </c>
      <c r="F25" s="2">
        <f t="shared" si="5"/>
        <v>49</v>
      </c>
      <c r="H25" s="2">
        <f t="shared" si="10"/>
        <v>42</v>
      </c>
      <c r="I25" s="2">
        <f t="shared" ref="I25" si="31">I12</f>
        <v>4</v>
      </c>
      <c r="J25" s="2">
        <f>IF((A25)&lt;H18,0,1)</f>
        <v>0</v>
      </c>
      <c r="K25" s="2">
        <f t="shared" si="0"/>
        <v>1</v>
      </c>
      <c r="L25" s="2">
        <f t="shared" si="1"/>
        <v>0</v>
      </c>
      <c r="M25" s="2">
        <f t="shared" si="20"/>
        <v>1</v>
      </c>
      <c r="N25" s="28">
        <f t="shared" si="20"/>
        <v>10</v>
      </c>
      <c r="O25" s="2">
        <f t="shared" si="2"/>
        <v>0</v>
      </c>
    </row>
    <row r="26" spans="1:15" x14ac:dyDescent="0.3">
      <c r="A26" s="2">
        <f t="shared" si="4"/>
        <v>20</v>
      </c>
      <c r="C26" s="27">
        <f t="shared" si="3"/>
        <v>2548</v>
      </c>
      <c r="F26" s="2">
        <f t="shared" si="5"/>
        <v>49</v>
      </c>
      <c r="H26" s="2">
        <f t="shared" si="10"/>
        <v>42</v>
      </c>
      <c r="I26" s="2">
        <f t="shared" ref="I26" si="32">I22</f>
        <v>4</v>
      </c>
      <c r="J26" s="2">
        <f>IF((A26)&lt;H21,0,1)</f>
        <v>0</v>
      </c>
      <c r="K26" s="2">
        <f t="shared" si="0"/>
        <v>1</v>
      </c>
      <c r="L26" s="2">
        <f t="shared" si="1"/>
        <v>0</v>
      </c>
      <c r="M26" s="2">
        <f t="shared" si="20"/>
        <v>1</v>
      </c>
      <c r="N26" s="28">
        <f t="shared" ref="N26" si="33">N21</f>
        <v>10</v>
      </c>
      <c r="O26" s="2">
        <f t="shared" si="2"/>
        <v>0</v>
      </c>
    </row>
    <row r="27" spans="1:15" x14ac:dyDescent="0.3">
      <c r="A27" s="2">
        <f t="shared" si="4"/>
        <v>21</v>
      </c>
      <c r="C27" s="27">
        <f t="shared" si="3"/>
        <v>2548</v>
      </c>
      <c r="F27" s="2">
        <f t="shared" si="5"/>
        <v>49</v>
      </c>
      <c r="H27" s="2">
        <f t="shared" si="10"/>
        <v>42</v>
      </c>
      <c r="I27" s="2">
        <f t="shared" ref="I27" si="34">I22</f>
        <v>4</v>
      </c>
      <c r="J27" s="2">
        <f>IF((A27)&lt;H22,0,1)</f>
        <v>0</v>
      </c>
      <c r="K27" s="2">
        <f t="shared" si="0"/>
        <v>1</v>
      </c>
      <c r="L27" s="2">
        <f t="shared" si="1"/>
        <v>0</v>
      </c>
      <c r="M27" s="2">
        <f t="shared" si="20"/>
        <v>1</v>
      </c>
      <c r="N27" s="28">
        <f t="shared" ref="N27" si="35">N22</f>
        <v>10</v>
      </c>
      <c r="O27" s="2">
        <f t="shared" si="2"/>
        <v>0</v>
      </c>
    </row>
    <row r="28" spans="1:15" x14ac:dyDescent="0.3">
      <c r="A28" s="2">
        <f t="shared" si="4"/>
        <v>22</v>
      </c>
      <c r="C28" s="27">
        <f t="shared" si="3"/>
        <v>2548</v>
      </c>
      <c r="F28" s="2">
        <f t="shared" si="5"/>
        <v>49</v>
      </c>
      <c r="H28" s="2">
        <f t="shared" si="10"/>
        <v>42</v>
      </c>
      <c r="I28" s="2">
        <f t="shared" ref="I28" si="36">I22</f>
        <v>4</v>
      </c>
      <c r="J28" s="2">
        <f>IF((A28)&lt;H22,0,1)</f>
        <v>0</v>
      </c>
      <c r="K28" s="2">
        <f t="shared" si="0"/>
        <v>1</v>
      </c>
      <c r="L28" s="2">
        <f t="shared" si="1"/>
        <v>0</v>
      </c>
      <c r="M28" s="2">
        <f t="shared" si="20"/>
        <v>1</v>
      </c>
      <c r="N28" s="28">
        <f t="shared" ref="N28" si="37">N22</f>
        <v>10</v>
      </c>
      <c r="O28" s="2">
        <f t="shared" si="2"/>
        <v>0</v>
      </c>
    </row>
    <row r="29" spans="1:15" x14ac:dyDescent="0.3">
      <c r="A29" s="2">
        <f t="shared" si="4"/>
        <v>23</v>
      </c>
      <c r="C29" s="27">
        <f t="shared" si="3"/>
        <v>2548</v>
      </c>
      <c r="F29" s="2">
        <f t="shared" si="5"/>
        <v>49</v>
      </c>
      <c r="H29" s="2">
        <f t="shared" si="10"/>
        <v>42</v>
      </c>
      <c r="I29" s="2">
        <f t="shared" ref="I29:I58" si="38">I22</f>
        <v>4</v>
      </c>
      <c r="J29" s="2">
        <f t="shared" ref="J29:J58" si="39">IF((A29)&lt;H22,0,1)</f>
        <v>0</v>
      </c>
      <c r="K29" s="2">
        <f t="shared" si="0"/>
        <v>1</v>
      </c>
      <c r="L29" s="2">
        <f t="shared" si="1"/>
        <v>0</v>
      </c>
      <c r="M29" s="2">
        <f t="shared" si="20"/>
        <v>1</v>
      </c>
      <c r="N29" s="28">
        <f t="shared" ref="N29:N58" si="40">N22</f>
        <v>10</v>
      </c>
      <c r="O29" s="2">
        <f t="shared" si="2"/>
        <v>0</v>
      </c>
    </row>
    <row r="30" spans="1:15" x14ac:dyDescent="0.3">
      <c r="A30" s="2">
        <f t="shared" si="4"/>
        <v>24</v>
      </c>
      <c r="C30" s="27">
        <f t="shared" ref="C30:C56" si="41">IF((((C29/F29)-(O29))*F29)&gt;0,(((C29/F29)-(O29))*F29),0)</f>
        <v>2548</v>
      </c>
      <c r="F30" s="2">
        <f t="shared" si="5"/>
        <v>49</v>
      </c>
      <c r="H30" s="2">
        <f t="shared" ref="H30" si="42">H21</f>
        <v>42</v>
      </c>
      <c r="I30" s="2">
        <f t="shared" si="38"/>
        <v>4</v>
      </c>
      <c r="J30" s="2">
        <f t="shared" si="39"/>
        <v>0</v>
      </c>
      <c r="K30" s="2">
        <f t="shared" si="0"/>
        <v>1</v>
      </c>
      <c r="L30" s="2">
        <f t="shared" ref="L30:L56" si="43">J30*K30</f>
        <v>0</v>
      </c>
      <c r="M30" s="2">
        <f t="shared" ref="M30" si="44">M26</f>
        <v>1</v>
      </c>
      <c r="N30" s="28">
        <f t="shared" si="40"/>
        <v>10</v>
      </c>
      <c r="O30" s="2">
        <f t="shared" ref="O30:O56" si="45">M30*N30*L30</f>
        <v>0</v>
      </c>
    </row>
    <row r="31" spans="1:15" x14ac:dyDescent="0.3">
      <c r="A31" s="2">
        <f t="shared" si="4"/>
        <v>25</v>
      </c>
      <c r="C31" s="27">
        <f t="shared" si="41"/>
        <v>2548</v>
      </c>
      <c r="F31" s="2">
        <f t="shared" si="5"/>
        <v>49</v>
      </c>
      <c r="H31" s="2">
        <f t="shared" ref="H31" si="46">H22</f>
        <v>42</v>
      </c>
      <c r="I31" s="2">
        <f t="shared" si="38"/>
        <v>4</v>
      </c>
      <c r="J31" s="2">
        <f t="shared" si="39"/>
        <v>0</v>
      </c>
      <c r="K31" s="2">
        <f t="shared" si="0"/>
        <v>1</v>
      </c>
      <c r="L31" s="2">
        <f t="shared" si="43"/>
        <v>0</v>
      </c>
      <c r="M31" s="2">
        <f t="shared" ref="M31" si="47">M27</f>
        <v>1</v>
      </c>
      <c r="N31" s="28">
        <f t="shared" si="40"/>
        <v>10</v>
      </c>
      <c r="O31" s="2">
        <f t="shared" si="45"/>
        <v>0</v>
      </c>
    </row>
    <row r="32" spans="1:15" x14ac:dyDescent="0.3">
      <c r="A32" s="2">
        <f t="shared" si="4"/>
        <v>26</v>
      </c>
      <c r="C32" s="27">
        <f t="shared" si="41"/>
        <v>2548</v>
      </c>
      <c r="F32" s="2">
        <f t="shared" si="5"/>
        <v>49</v>
      </c>
      <c r="H32" s="2">
        <f t="shared" ref="H32" si="48">H23</f>
        <v>42</v>
      </c>
      <c r="I32" s="2">
        <f t="shared" si="38"/>
        <v>4</v>
      </c>
      <c r="J32" s="2">
        <f t="shared" si="39"/>
        <v>0</v>
      </c>
      <c r="K32" s="2">
        <f t="shared" si="0"/>
        <v>1</v>
      </c>
      <c r="L32" s="2">
        <f t="shared" si="43"/>
        <v>0</v>
      </c>
      <c r="M32" s="2">
        <f t="shared" ref="M32" si="49">M28</f>
        <v>1</v>
      </c>
      <c r="N32" s="28">
        <f t="shared" si="40"/>
        <v>10</v>
      </c>
      <c r="O32" s="2">
        <f t="shared" si="45"/>
        <v>0</v>
      </c>
    </row>
    <row r="33" spans="1:15" x14ac:dyDescent="0.3">
      <c r="A33" s="2">
        <f t="shared" si="4"/>
        <v>27</v>
      </c>
      <c r="C33" s="27">
        <f t="shared" si="41"/>
        <v>2548</v>
      </c>
      <c r="F33" s="2">
        <f t="shared" si="5"/>
        <v>49</v>
      </c>
      <c r="H33" s="2">
        <f t="shared" ref="H33" si="50">H24</f>
        <v>42</v>
      </c>
      <c r="I33" s="2">
        <f t="shared" si="38"/>
        <v>4</v>
      </c>
      <c r="J33" s="2">
        <f t="shared" si="39"/>
        <v>0</v>
      </c>
      <c r="K33" s="2">
        <f t="shared" si="0"/>
        <v>1</v>
      </c>
      <c r="L33" s="2">
        <f t="shared" si="43"/>
        <v>0</v>
      </c>
      <c r="M33" s="2">
        <f t="shared" ref="M33" si="51">M29</f>
        <v>1</v>
      </c>
      <c r="N33" s="28">
        <f t="shared" si="40"/>
        <v>10</v>
      </c>
      <c r="O33" s="2">
        <f t="shared" si="45"/>
        <v>0</v>
      </c>
    </row>
    <row r="34" spans="1:15" x14ac:dyDescent="0.3">
      <c r="A34" s="2">
        <f t="shared" si="4"/>
        <v>28</v>
      </c>
      <c r="C34" s="27">
        <f t="shared" si="41"/>
        <v>2548</v>
      </c>
      <c r="F34" s="2">
        <f t="shared" si="5"/>
        <v>49</v>
      </c>
      <c r="H34" s="2">
        <f t="shared" ref="H34" si="52">H25</f>
        <v>42</v>
      </c>
      <c r="I34" s="2">
        <f t="shared" si="38"/>
        <v>4</v>
      </c>
      <c r="J34" s="2">
        <f t="shared" si="39"/>
        <v>0</v>
      </c>
      <c r="K34" s="2">
        <f t="shared" si="0"/>
        <v>1</v>
      </c>
      <c r="L34" s="2">
        <f t="shared" si="43"/>
        <v>0</v>
      </c>
      <c r="M34" s="2">
        <f t="shared" ref="M34" si="53">M30</f>
        <v>1</v>
      </c>
      <c r="N34" s="28">
        <f t="shared" si="40"/>
        <v>10</v>
      </c>
      <c r="O34" s="2">
        <f t="shared" si="45"/>
        <v>0</v>
      </c>
    </row>
    <row r="35" spans="1:15" x14ac:dyDescent="0.3">
      <c r="A35" s="2">
        <f t="shared" si="4"/>
        <v>29</v>
      </c>
      <c r="C35" s="27">
        <f t="shared" si="41"/>
        <v>2548</v>
      </c>
      <c r="F35" s="2">
        <f t="shared" si="5"/>
        <v>49</v>
      </c>
      <c r="H35" s="2">
        <f t="shared" ref="H35" si="54">H26</f>
        <v>42</v>
      </c>
      <c r="I35" s="2">
        <f t="shared" si="38"/>
        <v>4</v>
      </c>
      <c r="J35" s="2">
        <f t="shared" si="39"/>
        <v>0</v>
      </c>
      <c r="K35" s="2">
        <f t="shared" si="0"/>
        <v>1</v>
      </c>
      <c r="L35" s="2">
        <f t="shared" si="43"/>
        <v>0</v>
      </c>
      <c r="M35" s="2">
        <f t="shared" ref="M35" si="55">M31</f>
        <v>1</v>
      </c>
      <c r="N35" s="28">
        <f t="shared" si="40"/>
        <v>10</v>
      </c>
      <c r="O35" s="2">
        <f t="shared" si="45"/>
        <v>0</v>
      </c>
    </row>
    <row r="36" spans="1:15" x14ac:dyDescent="0.3">
      <c r="A36" s="2">
        <f t="shared" si="4"/>
        <v>30</v>
      </c>
      <c r="C36" s="27">
        <f t="shared" si="41"/>
        <v>2548</v>
      </c>
      <c r="F36" s="2">
        <f t="shared" si="5"/>
        <v>49</v>
      </c>
      <c r="H36" s="2">
        <f t="shared" ref="H36" si="56">H27</f>
        <v>42</v>
      </c>
      <c r="I36" s="2">
        <f t="shared" si="38"/>
        <v>4</v>
      </c>
      <c r="J36" s="2">
        <f t="shared" si="39"/>
        <v>0</v>
      </c>
      <c r="K36" s="2">
        <f t="shared" si="0"/>
        <v>1</v>
      </c>
      <c r="L36" s="2">
        <f t="shared" si="43"/>
        <v>0</v>
      </c>
      <c r="M36" s="2">
        <f t="shared" ref="M36" si="57">M32</f>
        <v>1</v>
      </c>
      <c r="N36" s="28">
        <f t="shared" si="40"/>
        <v>10</v>
      </c>
      <c r="O36" s="2">
        <f t="shared" si="45"/>
        <v>0</v>
      </c>
    </row>
    <row r="37" spans="1:15" x14ac:dyDescent="0.3">
      <c r="A37" s="2">
        <f t="shared" si="4"/>
        <v>31</v>
      </c>
      <c r="C37" s="27">
        <f t="shared" si="41"/>
        <v>2548</v>
      </c>
      <c r="F37" s="2">
        <f t="shared" si="5"/>
        <v>49</v>
      </c>
      <c r="H37" s="2">
        <f t="shared" ref="H37" si="58">H28</f>
        <v>42</v>
      </c>
      <c r="I37" s="2">
        <f t="shared" si="38"/>
        <v>4</v>
      </c>
      <c r="J37" s="2">
        <f t="shared" si="39"/>
        <v>0</v>
      </c>
      <c r="K37" s="2">
        <f t="shared" si="0"/>
        <v>1</v>
      </c>
      <c r="L37" s="2">
        <f t="shared" si="43"/>
        <v>0</v>
      </c>
      <c r="M37" s="2">
        <f t="shared" ref="M37" si="59">M33</f>
        <v>1</v>
      </c>
      <c r="N37" s="28">
        <f t="shared" si="40"/>
        <v>10</v>
      </c>
      <c r="O37" s="2">
        <f t="shared" si="45"/>
        <v>0</v>
      </c>
    </row>
    <row r="38" spans="1:15" x14ac:dyDescent="0.3">
      <c r="A38" s="2">
        <f t="shared" si="4"/>
        <v>32</v>
      </c>
      <c r="C38" s="27">
        <f t="shared" si="41"/>
        <v>2548</v>
      </c>
      <c r="F38" s="2">
        <f t="shared" si="5"/>
        <v>49</v>
      </c>
      <c r="H38" s="2">
        <f t="shared" ref="H38" si="60">H29</f>
        <v>42</v>
      </c>
      <c r="I38" s="2">
        <f t="shared" si="38"/>
        <v>4</v>
      </c>
      <c r="J38" s="2">
        <f t="shared" si="39"/>
        <v>0</v>
      </c>
      <c r="K38" s="2">
        <f t="shared" ref="K38:K58" si="61">IF(A38&lt;H38+I38,1,0)</f>
        <v>1</v>
      </c>
      <c r="L38" s="2">
        <f t="shared" si="43"/>
        <v>0</v>
      </c>
      <c r="M38" s="2">
        <f t="shared" ref="M38" si="62">M34</f>
        <v>1</v>
      </c>
      <c r="N38" s="28">
        <f t="shared" si="40"/>
        <v>10</v>
      </c>
      <c r="O38" s="2">
        <f t="shared" si="45"/>
        <v>0</v>
      </c>
    </row>
    <row r="39" spans="1:15" x14ac:dyDescent="0.3">
      <c r="A39" s="2">
        <f t="shared" si="4"/>
        <v>33</v>
      </c>
      <c r="C39" s="27">
        <f t="shared" si="41"/>
        <v>2548</v>
      </c>
      <c r="F39" s="2">
        <f t="shared" si="5"/>
        <v>49</v>
      </c>
      <c r="H39" s="2">
        <f t="shared" ref="H39" si="63">H30</f>
        <v>42</v>
      </c>
      <c r="I39" s="2">
        <f t="shared" si="38"/>
        <v>4</v>
      </c>
      <c r="J39" s="2">
        <f t="shared" si="39"/>
        <v>0</v>
      </c>
      <c r="K39" s="2">
        <f t="shared" si="61"/>
        <v>1</v>
      </c>
      <c r="L39" s="2">
        <f t="shared" si="43"/>
        <v>0</v>
      </c>
      <c r="M39" s="2">
        <f t="shared" ref="M39" si="64">M35</f>
        <v>1</v>
      </c>
      <c r="N39" s="28">
        <f t="shared" si="40"/>
        <v>10</v>
      </c>
      <c r="O39" s="2">
        <f t="shared" si="45"/>
        <v>0</v>
      </c>
    </row>
    <row r="40" spans="1:15" x14ac:dyDescent="0.3">
      <c r="A40" s="2">
        <f t="shared" si="4"/>
        <v>34</v>
      </c>
      <c r="C40" s="27">
        <f t="shared" si="41"/>
        <v>2548</v>
      </c>
      <c r="F40" s="2">
        <f t="shared" si="5"/>
        <v>49</v>
      </c>
      <c r="H40" s="2">
        <f t="shared" ref="H40" si="65">H31</f>
        <v>42</v>
      </c>
      <c r="I40" s="2">
        <f t="shared" si="38"/>
        <v>4</v>
      </c>
      <c r="J40" s="2">
        <f t="shared" si="39"/>
        <v>0</v>
      </c>
      <c r="K40" s="2">
        <f t="shared" si="61"/>
        <v>1</v>
      </c>
      <c r="L40" s="2">
        <f t="shared" si="43"/>
        <v>0</v>
      </c>
      <c r="M40" s="2">
        <f t="shared" ref="M40" si="66">M36</f>
        <v>1</v>
      </c>
      <c r="N40" s="28">
        <f t="shared" si="40"/>
        <v>10</v>
      </c>
      <c r="O40" s="2">
        <f t="shared" si="45"/>
        <v>0</v>
      </c>
    </row>
    <row r="41" spans="1:15" x14ac:dyDescent="0.3">
      <c r="A41" s="2">
        <f t="shared" si="4"/>
        <v>35</v>
      </c>
      <c r="C41" s="27">
        <f t="shared" si="41"/>
        <v>2548</v>
      </c>
      <c r="F41" s="2">
        <f t="shared" si="5"/>
        <v>49</v>
      </c>
      <c r="H41" s="2">
        <f t="shared" ref="H41" si="67">H32</f>
        <v>42</v>
      </c>
      <c r="I41" s="2">
        <f t="shared" si="38"/>
        <v>4</v>
      </c>
      <c r="J41" s="2">
        <f t="shared" si="39"/>
        <v>0</v>
      </c>
      <c r="K41" s="2">
        <f t="shared" si="61"/>
        <v>1</v>
      </c>
      <c r="L41" s="2">
        <f t="shared" si="43"/>
        <v>0</v>
      </c>
      <c r="M41" s="2">
        <f t="shared" ref="M41" si="68">M37</f>
        <v>1</v>
      </c>
      <c r="N41" s="28">
        <f t="shared" si="40"/>
        <v>10</v>
      </c>
      <c r="O41" s="2">
        <f t="shared" si="45"/>
        <v>0</v>
      </c>
    </row>
    <row r="42" spans="1:15" x14ac:dyDescent="0.3">
      <c r="A42" s="2">
        <f t="shared" si="4"/>
        <v>36</v>
      </c>
      <c r="C42" s="27">
        <f t="shared" si="41"/>
        <v>2548</v>
      </c>
      <c r="F42" s="2">
        <f t="shared" si="5"/>
        <v>49</v>
      </c>
      <c r="H42" s="2">
        <f t="shared" ref="H42" si="69">H33</f>
        <v>42</v>
      </c>
      <c r="I42" s="2">
        <f t="shared" si="38"/>
        <v>4</v>
      </c>
      <c r="J42" s="2">
        <f t="shared" si="39"/>
        <v>0</v>
      </c>
      <c r="K42" s="2">
        <f t="shared" si="61"/>
        <v>1</v>
      </c>
      <c r="L42" s="2">
        <f t="shared" si="43"/>
        <v>0</v>
      </c>
      <c r="M42" s="2">
        <f t="shared" ref="M42" si="70">M38</f>
        <v>1</v>
      </c>
      <c r="N42" s="28">
        <f t="shared" si="40"/>
        <v>10</v>
      </c>
      <c r="O42" s="2">
        <f t="shared" si="45"/>
        <v>0</v>
      </c>
    </row>
    <row r="43" spans="1:15" x14ac:dyDescent="0.3">
      <c r="A43" s="2">
        <f t="shared" si="4"/>
        <v>37</v>
      </c>
      <c r="C43" s="27">
        <f t="shared" si="41"/>
        <v>2548</v>
      </c>
      <c r="F43" s="2">
        <f t="shared" si="5"/>
        <v>49</v>
      </c>
      <c r="H43" s="2">
        <f t="shared" ref="H43" si="71">H34</f>
        <v>42</v>
      </c>
      <c r="I43" s="2">
        <f t="shared" si="38"/>
        <v>4</v>
      </c>
      <c r="J43" s="2">
        <f t="shared" si="39"/>
        <v>0</v>
      </c>
      <c r="K43" s="2">
        <f t="shared" si="61"/>
        <v>1</v>
      </c>
      <c r="L43" s="2">
        <f t="shared" si="43"/>
        <v>0</v>
      </c>
      <c r="M43" s="2">
        <f t="shared" ref="M43" si="72">M39</f>
        <v>1</v>
      </c>
      <c r="N43" s="28">
        <f t="shared" si="40"/>
        <v>10</v>
      </c>
      <c r="O43" s="2">
        <f t="shared" si="45"/>
        <v>0</v>
      </c>
    </row>
    <row r="44" spans="1:15" x14ac:dyDescent="0.3">
      <c r="A44" s="2">
        <f t="shared" si="4"/>
        <v>38</v>
      </c>
      <c r="C44" s="27">
        <f t="shared" si="41"/>
        <v>2548</v>
      </c>
      <c r="F44" s="2">
        <f t="shared" si="5"/>
        <v>49</v>
      </c>
      <c r="H44" s="2">
        <f t="shared" ref="H44" si="73">H35</f>
        <v>42</v>
      </c>
      <c r="I44" s="2">
        <f t="shared" si="38"/>
        <v>4</v>
      </c>
      <c r="J44" s="2">
        <f t="shared" si="39"/>
        <v>0</v>
      </c>
      <c r="K44" s="2">
        <f t="shared" si="61"/>
        <v>1</v>
      </c>
      <c r="L44" s="2">
        <f t="shared" si="43"/>
        <v>0</v>
      </c>
      <c r="M44" s="2">
        <f t="shared" ref="M44" si="74">M40</f>
        <v>1</v>
      </c>
      <c r="N44" s="28">
        <f t="shared" si="40"/>
        <v>10</v>
      </c>
      <c r="O44" s="2">
        <f t="shared" si="45"/>
        <v>0</v>
      </c>
    </row>
    <row r="45" spans="1:15" x14ac:dyDescent="0.3">
      <c r="A45" s="2">
        <f t="shared" si="4"/>
        <v>39</v>
      </c>
      <c r="C45" s="27">
        <f t="shared" si="41"/>
        <v>2548</v>
      </c>
      <c r="F45" s="2">
        <f t="shared" si="5"/>
        <v>49</v>
      </c>
      <c r="H45" s="2">
        <f t="shared" ref="H45" si="75">H36</f>
        <v>42</v>
      </c>
      <c r="I45" s="2">
        <f t="shared" si="38"/>
        <v>4</v>
      </c>
      <c r="J45" s="2">
        <f t="shared" si="39"/>
        <v>0</v>
      </c>
      <c r="K45" s="2">
        <f t="shared" si="61"/>
        <v>1</v>
      </c>
      <c r="L45" s="2">
        <f t="shared" si="43"/>
        <v>0</v>
      </c>
      <c r="M45" s="2">
        <f t="shared" ref="M45" si="76">M41</f>
        <v>1</v>
      </c>
      <c r="N45" s="28">
        <f t="shared" si="40"/>
        <v>10</v>
      </c>
      <c r="O45" s="2">
        <f t="shared" si="45"/>
        <v>0</v>
      </c>
    </row>
    <row r="46" spans="1:15" x14ac:dyDescent="0.3">
      <c r="A46" s="2">
        <f t="shared" si="4"/>
        <v>40</v>
      </c>
      <c r="C46" s="27">
        <f t="shared" si="41"/>
        <v>2548</v>
      </c>
      <c r="F46" s="2">
        <f t="shared" si="5"/>
        <v>49</v>
      </c>
      <c r="H46" s="2">
        <f t="shared" ref="H46" si="77">H37</f>
        <v>42</v>
      </c>
      <c r="I46" s="2">
        <f t="shared" si="38"/>
        <v>4</v>
      </c>
      <c r="J46" s="2">
        <f t="shared" si="39"/>
        <v>0</v>
      </c>
      <c r="K46" s="2">
        <f t="shared" si="61"/>
        <v>1</v>
      </c>
      <c r="L46" s="2">
        <f t="shared" si="43"/>
        <v>0</v>
      </c>
      <c r="M46" s="2">
        <f t="shared" ref="M46" si="78">M42</f>
        <v>1</v>
      </c>
      <c r="N46" s="28">
        <f t="shared" si="40"/>
        <v>10</v>
      </c>
      <c r="O46" s="2">
        <f t="shared" si="45"/>
        <v>0</v>
      </c>
    </row>
    <row r="47" spans="1:15" x14ac:dyDescent="0.3">
      <c r="A47" s="2">
        <f t="shared" si="4"/>
        <v>41</v>
      </c>
      <c r="C47" s="27">
        <f t="shared" si="41"/>
        <v>2548</v>
      </c>
      <c r="F47" s="2">
        <f t="shared" si="5"/>
        <v>49</v>
      </c>
      <c r="H47" s="2">
        <f t="shared" ref="H47" si="79">H38</f>
        <v>42</v>
      </c>
      <c r="I47" s="2">
        <f t="shared" si="38"/>
        <v>4</v>
      </c>
      <c r="J47" s="2">
        <f t="shared" si="39"/>
        <v>0</v>
      </c>
      <c r="K47" s="2">
        <f t="shared" si="61"/>
        <v>1</v>
      </c>
      <c r="L47" s="2">
        <f t="shared" si="43"/>
        <v>0</v>
      </c>
      <c r="M47" s="2">
        <f t="shared" ref="M47" si="80">M43</f>
        <v>1</v>
      </c>
      <c r="N47" s="28">
        <f t="shared" si="40"/>
        <v>10</v>
      </c>
      <c r="O47" s="2">
        <f t="shared" si="45"/>
        <v>0</v>
      </c>
    </row>
    <row r="48" spans="1:15" x14ac:dyDescent="0.3">
      <c r="A48" s="2">
        <f t="shared" si="4"/>
        <v>42</v>
      </c>
      <c r="C48" s="27">
        <f t="shared" si="41"/>
        <v>2548</v>
      </c>
      <c r="D48" s="5" t="s">
        <v>32</v>
      </c>
      <c r="F48" s="2">
        <f t="shared" si="5"/>
        <v>49</v>
      </c>
      <c r="H48" s="2">
        <f t="shared" ref="H48" si="81">H39</f>
        <v>42</v>
      </c>
      <c r="I48" s="2">
        <f t="shared" si="38"/>
        <v>4</v>
      </c>
      <c r="J48" s="2">
        <f t="shared" si="39"/>
        <v>1</v>
      </c>
      <c r="K48" s="2">
        <f t="shared" si="61"/>
        <v>1</v>
      </c>
      <c r="L48" s="2">
        <f t="shared" si="43"/>
        <v>1</v>
      </c>
      <c r="M48" s="2">
        <f t="shared" ref="M48" si="82">M44</f>
        <v>1</v>
      </c>
      <c r="N48" s="28">
        <f t="shared" si="40"/>
        <v>10</v>
      </c>
      <c r="O48" s="2">
        <f t="shared" si="45"/>
        <v>10</v>
      </c>
    </row>
    <row r="49" spans="1:15" x14ac:dyDescent="0.3">
      <c r="A49" s="2">
        <f t="shared" si="4"/>
        <v>43</v>
      </c>
      <c r="C49" s="27">
        <f t="shared" si="41"/>
        <v>2058</v>
      </c>
      <c r="D49" s="5" t="s">
        <v>84</v>
      </c>
      <c r="F49" s="2">
        <f t="shared" si="5"/>
        <v>49</v>
      </c>
      <c r="H49" s="2">
        <f t="shared" ref="H49" si="83">H40</f>
        <v>42</v>
      </c>
      <c r="I49" s="2">
        <f t="shared" si="38"/>
        <v>4</v>
      </c>
      <c r="J49" s="2">
        <f t="shared" si="39"/>
        <v>1</v>
      </c>
      <c r="K49" s="2">
        <f t="shared" si="61"/>
        <v>1</v>
      </c>
      <c r="L49" s="2">
        <f t="shared" si="43"/>
        <v>1</v>
      </c>
      <c r="M49" s="2">
        <f t="shared" ref="M49" si="84">M45</f>
        <v>1</v>
      </c>
      <c r="N49" s="28">
        <f t="shared" si="40"/>
        <v>10</v>
      </c>
      <c r="O49" s="2">
        <f t="shared" si="45"/>
        <v>10</v>
      </c>
    </row>
    <row r="50" spans="1:15" x14ac:dyDescent="0.3">
      <c r="A50" s="2">
        <f t="shared" si="4"/>
        <v>44</v>
      </c>
      <c r="C50" s="27">
        <f t="shared" si="41"/>
        <v>1568</v>
      </c>
      <c r="D50" s="5" t="s">
        <v>85</v>
      </c>
      <c r="F50" s="2">
        <f t="shared" si="5"/>
        <v>49</v>
      </c>
      <c r="H50" s="2">
        <f t="shared" ref="H50" si="85">H41</f>
        <v>42</v>
      </c>
      <c r="I50" s="2">
        <f t="shared" si="38"/>
        <v>4</v>
      </c>
      <c r="J50" s="2">
        <f t="shared" si="39"/>
        <v>1</v>
      </c>
      <c r="K50" s="2">
        <f t="shared" si="61"/>
        <v>1</v>
      </c>
      <c r="L50" s="2">
        <f t="shared" si="43"/>
        <v>1</v>
      </c>
      <c r="M50" s="2">
        <f t="shared" ref="M50" si="86">M46</f>
        <v>1</v>
      </c>
      <c r="N50" s="28">
        <f t="shared" si="40"/>
        <v>10</v>
      </c>
      <c r="O50" s="2">
        <f t="shared" si="45"/>
        <v>10</v>
      </c>
    </row>
    <row r="51" spans="1:15" x14ac:dyDescent="0.3">
      <c r="A51" s="2">
        <f t="shared" si="4"/>
        <v>45</v>
      </c>
      <c r="C51" s="27">
        <f t="shared" si="41"/>
        <v>1078</v>
      </c>
      <c r="D51" s="5" t="s">
        <v>30</v>
      </c>
      <c r="F51" s="2">
        <f t="shared" si="5"/>
        <v>49</v>
      </c>
      <c r="H51" s="2">
        <f t="shared" ref="H51" si="87">H42</f>
        <v>42</v>
      </c>
      <c r="I51" s="2">
        <f t="shared" si="38"/>
        <v>4</v>
      </c>
      <c r="J51" s="2">
        <f t="shared" si="39"/>
        <v>1</v>
      </c>
      <c r="K51" s="2">
        <f t="shared" si="61"/>
        <v>1</v>
      </c>
      <c r="L51" s="2">
        <f t="shared" si="43"/>
        <v>1</v>
      </c>
      <c r="M51" s="2">
        <f t="shared" ref="M51" si="88">M47</f>
        <v>1</v>
      </c>
      <c r="N51" s="28">
        <f t="shared" si="40"/>
        <v>10</v>
      </c>
      <c r="O51" s="2">
        <f t="shared" si="45"/>
        <v>10</v>
      </c>
    </row>
    <row r="52" spans="1:15" x14ac:dyDescent="0.3">
      <c r="A52" s="2">
        <f t="shared" si="4"/>
        <v>46</v>
      </c>
      <c r="C52" s="27">
        <f t="shared" si="41"/>
        <v>588</v>
      </c>
      <c r="D52" s="5" t="s">
        <v>31</v>
      </c>
      <c r="F52" s="2">
        <f t="shared" si="5"/>
        <v>49</v>
      </c>
      <c r="H52" s="2">
        <f t="shared" ref="H52" si="89">H43</f>
        <v>42</v>
      </c>
      <c r="I52" s="2">
        <f t="shared" si="38"/>
        <v>4</v>
      </c>
      <c r="J52" s="2">
        <f t="shared" si="39"/>
        <v>1</v>
      </c>
      <c r="K52" s="2">
        <f t="shared" si="61"/>
        <v>0</v>
      </c>
      <c r="L52" s="2">
        <f t="shared" si="43"/>
        <v>0</v>
      </c>
      <c r="M52" s="2">
        <f t="shared" ref="M52" si="90">M48</f>
        <v>1</v>
      </c>
      <c r="N52" s="28">
        <f t="shared" si="40"/>
        <v>10</v>
      </c>
      <c r="O52" s="2">
        <f t="shared" si="45"/>
        <v>0</v>
      </c>
    </row>
    <row r="53" spans="1:15" x14ac:dyDescent="0.3">
      <c r="A53" s="2">
        <f t="shared" si="4"/>
        <v>47</v>
      </c>
      <c r="C53" s="27">
        <f t="shared" si="41"/>
        <v>588</v>
      </c>
      <c r="F53" s="2">
        <f t="shared" si="5"/>
        <v>49</v>
      </c>
      <c r="H53" s="2">
        <f t="shared" ref="H53" si="91">H44</f>
        <v>42</v>
      </c>
      <c r="I53" s="2">
        <f t="shared" si="38"/>
        <v>4</v>
      </c>
      <c r="J53" s="2">
        <f t="shared" si="39"/>
        <v>1</v>
      </c>
      <c r="K53" s="2">
        <f t="shared" si="61"/>
        <v>0</v>
      </c>
      <c r="L53" s="2">
        <f t="shared" si="43"/>
        <v>0</v>
      </c>
      <c r="M53" s="2">
        <f t="shared" ref="M53" si="92">M49</f>
        <v>1</v>
      </c>
      <c r="N53" s="28">
        <f t="shared" si="40"/>
        <v>10</v>
      </c>
      <c r="O53" s="2">
        <f t="shared" si="45"/>
        <v>0</v>
      </c>
    </row>
    <row r="54" spans="1:15" x14ac:dyDescent="0.3">
      <c r="A54" s="2">
        <f t="shared" si="4"/>
        <v>48</v>
      </c>
      <c r="C54" s="27">
        <f t="shared" si="41"/>
        <v>588</v>
      </c>
      <c r="F54" s="2">
        <f t="shared" si="5"/>
        <v>49</v>
      </c>
      <c r="H54" s="2">
        <f t="shared" ref="H54" si="93">H45</f>
        <v>42</v>
      </c>
      <c r="I54" s="2">
        <f t="shared" si="38"/>
        <v>4</v>
      </c>
      <c r="J54" s="2">
        <f t="shared" si="39"/>
        <v>1</v>
      </c>
      <c r="K54" s="2">
        <f t="shared" si="61"/>
        <v>0</v>
      </c>
      <c r="L54" s="2">
        <f t="shared" si="43"/>
        <v>0</v>
      </c>
      <c r="M54" s="2">
        <f t="shared" ref="M54" si="94">M50</f>
        <v>1</v>
      </c>
      <c r="N54" s="28">
        <f t="shared" si="40"/>
        <v>10</v>
      </c>
      <c r="O54" s="2">
        <f t="shared" si="45"/>
        <v>0</v>
      </c>
    </row>
    <row r="55" spans="1:15" x14ac:dyDescent="0.3">
      <c r="A55" s="2">
        <f t="shared" si="4"/>
        <v>49</v>
      </c>
      <c r="C55" s="27">
        <f t="shared" si="41"/>
        <v>588</v>
      </c>
      <c r="F55" s="2">
        <f t="shared" si="5"/>
        <v>49</v>
      </c>
      <c r="H55" s="2">
        <f t="shared" ref="H55" si="95">H46</f>
        <v>42</v>
      </c>
      <c r="I55" s="2">
        <f t="shared" si="38"/>
        <v>4</v>
      </c>
      <c r="J55" s="2">
        <f t="shared" si="39"/>
        <v>1</v>
      </c>
      <c r="K55" s="2">
        <f t="shared" si="61"/>
        <v>0</v>
      </c>
      <c r="L55" s="2">
        <f t="shared" si="43"/>
        <v>0</v>
      </c>
      <c r="M55" s="2">
        <f t="shared" ref="M55" si="96">M51</f>
        <v>1</v>
      </c>
      <c r="N55" s="28">
        <f t="shared" si="40"/>
        <v>10</v>
      </c>
      <c r="O55" s="2">
        <f t="shared" si="45"/>
        <v>0</v>
      </c>
    </row>
    <row r="56" spans="1:15" x14ac:dyDescent="0.3">
      <c r="A56" s="2">
        <f t="shared" si="4"/>
        <v>50</v>
      </c>
      <c r="C56" s="27">
        <f t="shared" si="41"/>
        <v>588</v>
      </c>
      <c r="F56" s="2">
        <f t="shared" si="5"/>
        <v>49</v>
      </c>
      <c r="H56" s="2">
        <f t="shared" ref="H56" si="97">H47</f>
        <v>42</v>
      </c>
      <c r="I56" s="2">
        <f t="shared" si="38"/>
        <v>4</v>
      </c>
      <c r="J56" s="2">
        <f t="shared" si="39"/>
        <v>1</v>
      </c>
      <c r="K56" s="2">
        <f t="shared" si="61"/>
        <v>0</v>
      </c>
      <c r="L56" s="2">
        <f t="shared" si="43"/>
        <v>0</v>
      </c>
      <c r="M56" s="2">
        <f t="shared" ref="M56" si="98">M52</f>
        <v>1</v>
      </c>
      <c r="N56" s="28">
        <f t="shared" si="40"/>
        <v>10</v>
      </c>
      <c r="O56" s="2">
        <f t="shared" si="45"/>
        <v>0</v>
      </c>
    </row>
    <row r="57" spans="1:15" x14ac:dyDescent="0.3">
      <c r="A57" s="2">
        <f t="shared" si="4"/>
        <v>51</v>
      </c>
      <c r="C57" s="27">
        <f t="shared" ref="C57:C58" si="99">IF((((C56/F56)-(O56))*F56)&gt;0,(((C56/F56)-(O56))*F56),0)</f>
        <v>588</v>
      </c>
      <c r="F57" s="2">
        <f t="shared" si="5"/>
        <v>49</v>
      </c>
      <c r="H57" s="2">
        <f t="shared" ref="H57" si="100">H48</f>
        <v>42</v>
      </c>
      <c r="I57" s="2">
        <f t="shared" si="38"/>
        <v>4</v>
      </c>
      <c r="J57" s="2">
        <f t="shared" si="39"/>
        <v>1</v>
      </c>
      <c r="K57" s="2">
        <f t="shared" si="61"/>
        <v>0</v>
      </c>
      <c r="L57" s="2">
        <f t="shared" ref="L57:L58" si="101">J57*K57</f>
        <v>0</v>
      </c>
      <c r="M57" s="2">
        <f t="shared" ref="M57" si="102">M53</f>
        <v>1</v>
      </c>
      <c r="N57" s="28">
        <f t="shared" si="40"/>
        <v>10</v>
      </c>
      <c r="O57" s="2">
        <f t="shared" ref="O57:O58" si="103">M57*N57*L57</f>
        <v>0</v>
      </c>
    </row>
    <row r="58" spans="1:15" x14ac:dyDescent="0.3">
      <c r="A58" s="2">
        <f t="shared" si="4"/>
        <v>52</v>
      </c>
      <c r="C58" s="27">
        <f t="shared" si="99"/>
        <v>588</v>
      </c>
      <c r="F58" s="2">
        <f t="shared" si="5"/>
        <v>49</v>
      </c>
      <c r="H58" s="2">
        <f t="shared" ref="H58" si="104">H49</f>
        <v>42</v>
      </c>
      <c r="I58" s="2">
        <f t="shared" si="38"/>
        <v>4</v>
      </c>
      <c r="J58" s="2">
        <f t="shared" si="39"/>
        <v>1</v>
      </c>
      <c r="K58" s="2">
        <f t="shared" si="61"/>
        <v>0</v>
      </c>
      <c r="L58" s="2">
        <f t="shared" si="101"/>
        <v>0</v>
      </c>
      <c r="M58" s="2">
        <f t="shared" ref="M58" si="105">M54</f>
        <v>1</v>
      </c>
      <c r="N58" s="28">
        <f t="shared" si="40"/>
        <v>10</v>
      </c>
      <c r="O58" s="2">
        <f t="shared" si="103"/>
        <v>0</v>
      </c>
    </row>
    <row r="59" spans="1:15" ht="15" thickBot="1" x14ac:dyDescent="0.35"/>
    <row r="60" spans="1:15" ht="15" thickTop="1" x14ac:dyDescent="0.3">
      <c r="A60" s="16" t="s">
        <v>62</v>
      </c>
      <c r="B60" s="17" t="s">
        <v>63</v>
      </c>
      <c r="C60" s="18" t="s">
        <v>59</v>
      </c>
      <c r="F60" s="22" t="s">
        <v>42</v>
      </c>
      <c r="I60" s="22" t="s">
        <v>61</v>
      </c>
      <c r="N60" s="24" t="s">
        <v>60</v>
      </c>
    </row>
    <row r="61" spans="1:15" ht="15" thickBot="1" x14ac:dyDescent="0.35">
      <c r="A61" s="19" t="s">
        <v>54</v>
      </c>
      <c r="B61" s="20" t="s">
        <v>45</v>
      </c>
      <c r="C61" s="21" t="s">
        <v>58</v>
      </c>
      <c r="F61" s="23" t="s">
        <v>55</v>
      </c>
      <c r="I61" s="23" t="s">
        <v>50</v>
      </c>
      <c r="N61" s="25" t="s">
        <v>57</v>
      </c>
    </row>
    <row r="62" spans="1:15" ht="15" thickTop="1" x14ac:dyDescent="0.3">
      <c r="H62" s="1" t="s">
        <v>16</v>
      </c>
    </row>
    <row r="63" spans="1:15" ht="15.6" x14ac:dyDescent="0.3">
      <c r="A63" s="15" t="s">
        <v>33</v>
      </c>
      <c r="C63" s="26" t="s">
        <v>64</v>
      </c>
      <c r="D63" s="5"/>
      <c r="E63" s="15" t="s">
        <v>65</v>
      </c>
      <c r="K63" s="15" t="s">
        <v>66</v>
      </c>
    </row>
    <row r="64" spans="1:15" ht="15.6" x14ac:dyDescent="0.3">
      <c r="C64" s="15"/>
      <c r="K64" s="15" t="s">
        <v>67</v>
      </c>
    </row>
    <row r="65" spans="2:13" x14ac:dyDescent="0.3">
      <c r="C65" s="15" t="s">
        <v>34</v>
      </c>
      <c r="M65" s="2" t="s">
        <v>73</v>
      </c>
    </row>
    <row r="66" spans="2:13" x14ac:dyDescent="0.3">
      <c r="C66" s="15" t="s">
        <v>46</v>
      </c>
      <c r="H66" s="1" t="s">
        <v>36</v>
      </c>
      <c r="I66" s="32" t="s">
        <v>74</v>
      </c>
      <c r="K66" s="15" t="s">
        <v>68</v>
      </c>
      <c r="M66" s="37">
        <v>361</v>
      </c>
    </row>
    <row r="67" spans="2:13" x14ac:dyDescent="0.3">
      <c r="C67" s="15" t="s">
        <v>47</v>
      </c>
      <c r="H67" s="1" t="s">
        <v>37</v>
      </c>
      <c r="I67" s="32" t="s">
        <v>75</v>
      </c>
      <c r="K67" s="15" t="s">
        <v>69</v>
      </c>
      <c r="M67" s="37">
        <v>365</v>
      </c>
    </row>
    <row r="68" spans="2:13" x14ac:dyDescent="0.3">
      <c r="C68" s="15" t="s">
        <v>43</v>
      </c>
      <c r="H68" s="1" t="s">
        <v>38</v>
      </c>
      <c r="I68" s="32" t="s">
        <v>76</v>
      </c>
      <c r="M68" s="37">
        <v>64</v>
      </c>
    </row>
    <row r="69" spans="2:13" x14ac:dyDescent="0.3">
      <c r="C69" s="15" t="s">
        <v>52</v>
      </c>
      <c r="H69" s="1" t="s">
        <v>39</v>
      </c>
      <c r="I69" s="32" t="s">
        <v>77</v>
      </c>
      <c r="K69" s="1" t="s">
        <v>16</v>
      </c>
      <c r="M69" s="37">
        <v>2</v>
      </c>
    </row>
    <row r="70" spans="2:13" x14ac:dyDescent="0.3">
      <c r="C70" s="15" t="s">
        <v>51</v>
      </c>
      <c r="H70" s="1" t="s">
        <v>40</v>
      </c>
      <c r="I70" s="32" t="s">
        <v>78</v>
      </c>
      <c r="M70" s="37">
        <v>10</v>
      </c>
    </row>
    <row r="71" spans="2:13" ht="27.6" customHeight="1" x14ac:dyDescent="0.3">
      <c r="C71" s="15" t="s">
        <v>35</v>
      </c>
      <c r="H71" s="29" t="s">
        <v>72</v>
      </c>
      <c r="I71" s="33" t="s">
        <v>79</v>
      </c>
      <c r="J71" s="33"/>
      <c r="K71" s="33"/>
      <c r="L71" s="33"/>
      <c r="M71" s="38">
        <v>1</v>
      </c>
    </row>
    <row r="72" spans="2:13" x14ac:dyDescent="0.3">
      <c r="C72" s="15"/>
    </row>
    <row r="73" spans="2:13" x14ac:dyDescent="0.3">
      <c r="B73" s="15" t="s">
        <v>70</v>
      </c>
      <c r="H73" s="31" t="s">
        <v>53</v>
      </c>
      <c r="I73" s="30">
        <f>M66*M67-M68*M69*M70*M71</f>
        <v>130485</v>
      </c>
      <c r="M73" s="15" t="s">
        <v>81</v>
      </c>
    </row>
    <row r="74" spans="2:13" x14ac:dyDescent="0.3">
      <c r="B74" s="15" t="s">
        <v>71</v>
      </c>
    </row>
    <row r="75" spans="2:13" x14ac:dyDescent="0.3">
      <c r="C75" s="15"/>
    </row>
    <row r="76" spans="2:13" x14ac:dyDescent="0.3">
      <c r="C76" s="15"/>
    </row>
    <row r="77" spans="2:13" x14ac:dyDescent="0.3">
      <c r="C77" s="15"/>
    </row>
  </sheetData>
  <sheetProtection algorithmName="SHA-512" hashValue="IMQPu+t8pR6+nRvIDApGH/Yk3N5NCQxCQRjeidr1toGamQtq9e58J800zr0eHVogGKIJmkt/u8IknboCBftQaA==" saltValue="0Z+ZPk+DPM0ynZehzL5lLA==" spinCount="100000" sheet="1" objects="1" scenarios="1" selectLockedCells="1"/>
  <mergeCells count="1">
    <mergeCell ref="D5:M5"/>
  </mergeCells>
  <pageMargins left="0.7" right="0.7" top="0.75" bottom="0.75" header="0.3" footer="0.3"/>
  <pageSetup orientation="portrait" r:id="rId1"/>
  <headerFooter>
    <oddHeader>&amp;LFish Thesis: Time-Frequency and Space Frequency Step-Function Program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Philips</dc:creator>
  <cp:lastModifiedBy>Al Philips</cp:lastModifiedBy>
  <cp:lastPrinted>2023-09-21T09:39:53Z</cp:lastPrinted>
  <dcterms:created xsi:type="dcterms:W3CDTF">2023-09-21T09:35:35Z</dcterms:created>
  <dcterms:modified xsi:type="dcterms:W3CDTF">2023-12-06T23:59:58Z</dcterms:modified>
</cp:coreProperties>
</file>